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747" documentId="120_S{2AC9BD13-BADA-5192-A53E-5A8FF88502F6}" xr6:coauthVersionLast="47" xr6:coauthVersionMax="47" xr10:uidLastSave="{FB9EA90F-DE9F-43CB-BDF2-CA6CFA6448E0}"/>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5" i="4"/>
  <c r="G6" i="4"/>
  <c r="G7" i="4"/>
  <c r="G8" i="4"/>
  <c r="G9" i="4"/>
  <c r="G10" i="4"/>
  <c r="G11" i="4"/>
  <c r="G12" i="4"/>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<sst xmlns="http://schemas.openxmlformats.org/spreadsheetml/2006/main" count="180294" uniqueCount="39132">
  <si>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</si>
  <si>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</si>
  <si>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</si>
  <si>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</si>
  <si>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</si>
  <si>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</si>
  <si>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</si>
  <si>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</si>
  <si>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</si>
  <si>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</si>
  <si>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</si>
  <si>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</si>
  <si>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</si>
  <si>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</si>
  <si>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</si>
  <si>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</si>
  <si>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</si>
  <si>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</si>
  <si>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</si>
  <si>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</si>
  <si>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</si>
  <si>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</si>
  <si>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</si>
  <si>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</si>
  <si>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</si>
  <si>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</si>
  <si>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</si>
  <si>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</si>
  <si>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</si>
  <si>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</si>
  <si>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</si>
  <si>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</si>
  <si>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</si>
  <si>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</si>
  <si>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</si>
  <si>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</si>
  <si>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</si>
  <si>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</si>
  <si>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</si>
  <si>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</si>
  <si>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</si>
  <si>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</si>
  <si>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</si>
  <si>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</si>
  <si>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</si>
  <si>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</si>
  <si>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</si>
  <si>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</si>
  <si>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</si>
  <si>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</si>
  <si>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</si>
  <si>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</si>
  <si>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</si>
  <si>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</si>
  <si>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</si>
  <si>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</si>
  <si>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</si>
  <si>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</si>
  <si>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</si>
  <si>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</si>
  <si>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</si>
  <si>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</si>
  <si>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</si>
  <si>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</si>
  <si>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</si>
  <si>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</si>
  <si>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</si>
  <si>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</si>
  <si>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</si>
  <si>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</si>
  <si>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</si>
  <si>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</si>
  <si>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</si>
  <si>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</si>
  <si>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</si>
  <si>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</si>
  <si>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</si>
  <si>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</si>
  <si>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</si>
  <si>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</si>
  <si>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</si>
  <si>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</si>
  <si>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</si>
  <si>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</si>
  <si>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</si>
  <si>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</si>
  <si>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</si>
  <si>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</si>
  <si>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</si>
  <si>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</si>
  <si>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</si>
  <si>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</si>
  <si>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</si>
  <si>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</si>
  <si>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</si>
  <si>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</si>
  <si>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</si>
  <si>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</si>
  <si>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</si>
  <si>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</si>
  <si>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</si>
  <si>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</si>
  <si>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</si>
  <si>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</si>
  <si>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</si>
  <si>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</si>
  <si>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</si>
  <si>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</si>
  <si>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</si>
  <si>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</si>
  <si>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</si>
  <si>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</si>
  <si>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</si>
  <si>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</si>
  <si>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</si>
  <si>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</si>
  <si>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</si>
  <si>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</si>
  <si>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</si>
  <si>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</si>
  <si>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</si>
  <si>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</si>
  <si>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</si>
  <si>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</si>
  <si>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</si>
  <si>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</si>
  <si>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</si>
  <si>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</si>
  <si>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</si>
  <si>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</si>
  <si>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</si>
  <si>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</si>
  <si>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</si>
  <si>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</si>
  <si>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</si>
  <si>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</si>
  <si>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</si>
  <si>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</si>
  <si>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</si>
  <si>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</si>
  <si>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</si>
  <si>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</si>
  <si>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</si>
  <si>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</si>
  <si>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</si>
  <si>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</si>
  <si>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</si>
  <si>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</si>
  <si>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</si>
  <si>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</si>
  <si>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</si>
  <si>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</si>
  <si>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</si>
  <si>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</si>
  <si>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</si>
  <si>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</si>
  <si>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</si>
  <si>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</si>
  <si>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</si>
  <si>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</si>
  <si>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</si>
  <si>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</si>
  <si>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</si>
  <si>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</si>
  <si>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</si>
  <si>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</si>
  <si>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</si>
  <si>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</si>
  <si>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</si>
  <si>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</si>
  <si>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</si>
  <si>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</si>
  <si>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</si>
  <si>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</si>
  <si>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</si>
  <si>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</si>
  <si>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</si>
  <si>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</si>
  <si>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</si>
  <si>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</si>
  <si>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</si>
  <si>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</si>
  <si>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</si>
  <si>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</si>
  <si>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</si>
  <si>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</si>
  <si>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</si>
  <si>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</si>
  <si>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</si>
  <si>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</si>
  <si>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</si>
  <si>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</si>
  <si>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</si>
  <si>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</si>
  <si>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</si>
  <si>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</si>
  <si>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</si>
  <si>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</si>
  <si>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</si>
  <si>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</si>
  <si>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</si>
  <si>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</si>
  <si>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</si>
  <si>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</si>
  <si>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</si>
  <si>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</si>
  <si>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</si>
  <si>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</si>
  <si>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</si>
  <si>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</si>
  <si>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</si>
  <si>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</si>
  <si>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</si>
  <si>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</si>
  <si>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</si>
  <si>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</si>
  <si>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</si>
  <si>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</si>
  <si>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</si>
  <si>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</si>
  <si>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</si>
  <si>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</si>
  <si>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</si>
  <si>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</si>
  <si>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</si>
  <si>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</si>
  <si>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</si>
  <si>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</si>
  <si>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</si>
  <si>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</si>
  <si>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</si>
  <si>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</si>
  <si>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</si>
  <si>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</si>
  <si>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</si>
  <si>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</si>
  <si>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</si>
  <si>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</si>
  <si>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</si>
  <si>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</si>
  <si>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</si>
  <si>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</si>
  <si>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</si>
  <si>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</si>
  <si>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</si>
  <si>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</si>
  <si>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</si>
  <si>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</si>
  <si>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</si>
  <si>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</si>
  <si>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</si>
  <si>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</si>
  <si>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</si>
  <si>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</si>
  <si>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</si>
  <si>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</si>
  <si>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</si>
  <si>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</si>
  <si>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</si>
  <si>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</si>
  <si>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</si>
  <si>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</si>
  <si>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</si>
  <si>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</si>
  <si>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</si>
  <si>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</si>
  <si>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</si>
  <si>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</si>
  <si>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</si>
  <si>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</si>
  <si>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</si>
  <si>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</si>
  <si>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</si>
  <si>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</si>
  <si>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</si>
  <si>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</si>
  <si>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</si>
  <si>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</si>
  <si>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</si>
  <si>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</si>
  <si>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</si>
  <si>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</si>
  <si>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</si>
  <si>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</si>
  <si>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</si>
  <si>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</si>
  <si>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</si>
  <si>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</si>
  <si>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</si>
  <si>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</si>
  <si>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</si>
  <si>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</si>
  <si>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</si>
  <si>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</si>
  <si>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</si>
  <si>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</si>
  <si>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</si>
  <si>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</si>
  <si>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</si>
  <si>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</si>
  <si>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</si>
  <si>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</si>
  <si>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</si>
  <si>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</si>
  <si>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</si>
  <si>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</si>
  <si>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</si>
  <si>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</si>
  <si>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</si>
  <si>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</si>
  <si>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</si>
  <si>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</si>
  <si>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</si>
  <si>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</si>
  <si>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</si>
  <si>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</si>
  <si>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</si>
  <si>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</si>
  <si>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</si>
  <si>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</si>
  <si>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</si>
  <si>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</si>
  <si>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</si>
  <si>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</si>
  <si>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</si>
  <si>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</si>
  <si>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</si>
  <si>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</si>
  <si>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</si>
  <si>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</si>
  <si>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</si>
  <si>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</si>
  <si>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</si>
  <si>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</si>
  <si>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</si>
  <si>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</si>
  <si>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</si>
  <si>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</si>
  <si>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</si>
  <si>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</si>
  <si>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</si>
  <si>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</si>
  <si>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</si>
  <si>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</si>
  <si>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</si>
  <si>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</si>
  <si>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</si>
  <si>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</si>
  <si>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</si>
  <si>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</si>
  <si>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</si>
  <si>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</si>
  <si>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</si>
  <si>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</si>
  <si>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</si>
  <si>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</si>
  <si>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</si>
  <si>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</si>
  <si>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</si>
  <si>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</si>
  <si>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</si>
  <si>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</si>
  <si>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</si>
  <si>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</si>
  <si>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</si>
  <si>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</si>
  <si>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</si>
  <si>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</si>
  <si>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</si>
  <si>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</si>
  <si>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</si>
  <si>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</si>
  <si>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</si>
  <si>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</si>
  <si>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</si>
  <si>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</si>
  <si>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</si>
  <si>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</si>
  <si>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</si>
  <si>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</si>
  <si>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</si>
  <si>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</si>
  <si>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</si>
  <si>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</si>
  <si>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</si>
  <si>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</si>
  <si>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</si>
  <si>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</si>
  <si>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</si>
  <si>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</si>
  <si>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</si>
  <si>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</si>
  <si>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</si>
  <si>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</si>
  <si>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</si>
  <si>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</si>
  <si>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</si>
  <si>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</si>
  <si>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</si>
  <si>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</si>
  <si>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</si>
  <si>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</si>
  <si>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</si>
  <si>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</si>
  <si>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</si>
  <si>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</si>
  <si>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</si>
  <si>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</si>
  <si>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</si>
  <si>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</si>
  <si>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</si>
  <si>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</si>
  <si>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</si>
  <si>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</si>
  <si>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</si>
  <si>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</si>
  <si>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</si>
  <si>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</si>
  <si>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</si>
  <si>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</si>
  <si>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</si>
  <si>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</si>
  <si>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</si>
  <si>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</si>
  <si>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</si>
  <si>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</si>
  <si>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</si>
  <si>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</si>
  <si>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</si>
  <si>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</si>
  <si>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</si>
  <si>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</si>
  <si>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</si>
  <si>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</si>
  <si>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</si>
  <si>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</si>
  <si>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</si>
  <si>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</si>
  <si>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</si>
  <si>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</si>
  <si>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</si>
  <si>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</si>
  <si>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</si>
  <si>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</si>
  <si>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</si>
  <si>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</si>
  <si>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</si>
  <si>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</si>
  <si>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</si>
  <si>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</si>
  <si>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</si>
  <si>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</si>
  <si>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</si>
  <si>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</si>
  <si>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</si>
  <si>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</si>
  <si>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</si>
  <si>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</si>
  <si>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</si>
  <si>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</si>
  <si>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</si>
  <si>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</si>
  <si>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</si>
  <si>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</si>
  <si>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</si>
  <si>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</si>
  <si>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</si>
  <si>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</si>
  <si>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</si>
  <si>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</si>
  <si>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</si>
  <si>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</si>
  <si>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</si>
  <si>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</si>
  <si>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</si>
  <si>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</si>
  <si>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</si>
  <si>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</si>
  <si>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</si>
  <si>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</si>
  <si>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</si>
  <si>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</si>
  <si>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</si>
  <si>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</si>
  <si>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</si>
  <si>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</si>
  <si>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</si>
  <si>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</si>
  <si>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</si>
  <si>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</si>
  <si>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</si>
  <si>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</si>
  <si>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</si>
  <si>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</si>
  <si>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</si>
  <si>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</si>
  <si>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</si>
  <si>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</si>
  <si>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</si>
  <si>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</si>
  <si>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</si>
  <si>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</si>
  <si>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</si>
  <si>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</si>
  <si>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</si>
  <si>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</si>
  <si>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</si>
  <si>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</si>
  <si>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</si>
  <si>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</si>
  <si>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</si>
  <si>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</si>
  <si>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</si>
  <si>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</si>
  <si>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</si>
  <si>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</si>
  <si>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</si>
  <si>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</si>
  <si>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</si>
  <si>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</si>
  <si>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</si>
  <si>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</si>
  <si>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</si>
  <si>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</si>
  <si>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</si>
  <si>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</si>
  <si>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</si>
  <si>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</si>
  <si>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</si>
  <si>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</si>
  <si>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</si>
  <si>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</si>
  <si>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</si>
  <si>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</si>
  <si>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</si>
  <si>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</si>
  <si>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</si>
  <si>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</si>
  <si>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</si>
  <si>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</si>
  <si>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</si>
  <si>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</si>
  <si>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</si>
  <si>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</si>
  <si>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</si>
  <si>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</si>
  <si>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</si>
  <si>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</si>
  <si>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</si>
  <si>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</si>
  <si>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</si>
  <si>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</si>
  <si>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</si>
  <si>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</si>
  <si>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</si>
  <si>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</si>
  <si>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</si>
  <si>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</si>
  <si>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</si>
  <si>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</si>
  <si>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</si>
  <si>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</si>
  <si>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</si>
  <si>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</si>
  <si>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</si>
  <si>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</si>
  <si>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</si>
  <si>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</si>
  <si>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</si>
  <si>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</si>
  <si>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</si>
  <si>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</si>
  <si>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</si>
  <si>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</si>
  <si>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</si>
  <si>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</si>
  <si>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</si>
  <si>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</si>
  <si>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</si>
  <si>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</si>
  <si>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</si>
  <si>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</si>
  <si>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</si>
  <si>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</si>
  <si>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</si>
  <si>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</si>
  <si>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</si>
  <si>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</si>
  <si>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</si>
  <si>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</si>
  <si>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</si>
  <si>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</si>
  <si>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</si>
  <si>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</si>
  <si>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</si>
  <si>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</si>
  <si>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</si>
  <si>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</si>
  <si>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</si>
  <si>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</si>
  <si>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</si>
  <si>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</si>
  <si>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</si>
  <si>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</si>
  <si>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</si>
  <si>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</si>
  <si>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</si>
  <si>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</si>
  <si>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</si>
  <si>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</si>
  <si>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</si>
  <si>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</si>
  <si>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</si>
  <si>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</si>
  <si>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</si>
  <si>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</si>
  <si>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</si>
  <si>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</si>
  <si>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</si>
  <si>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</si>
  <si>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</si>
  <si>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</si>
  <si>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</si>
  <si>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</si>
  <si>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</si>
  <si>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</si>
  <si>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</si>
  <si>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</si>
  <si>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</si>
  <si>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</si>
  <si>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</si>
  <si>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</si>
  <si>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</si>
  <si>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</si>
  <si>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</si>
  <si>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</si>
  <si>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</si>
  <si>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</si>
  <si>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</si>
  <si>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</si>
  <si>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</si>
  <si>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</si>
  <si>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</si>
  <si>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</si>
  <si>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</si>
  <si>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</si>
  <si>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</si>
  <si>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</si>
  <si>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</si>
  <si>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</si>
  <si>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</si>
  <si>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</si>
  <si>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</si>
  <si>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</si>
  <si>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</si>
  <si>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</si>
  <si>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</si>
  <si>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</si>
  <si>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</si>
  <si>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</si>
  <si>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</si>
  <si>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</si>
  <si>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</si>
  <si>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</si>
  <si>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</si>
  <si>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</si>
  <si>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</si>
  <si>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</si>
  <si>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</si>
  <si>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</si>
  <si>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</si>
  <si>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</si>
  <si>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</si>
  <si>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</si>
  <si>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</si>
  <si>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</si>
  <si>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</si>
  <si>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</si>
  <si>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</si>
  <si>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</si>
  <si>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</si>
  <si>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</si>
  <si>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</si>
  <si>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</si>
  <si>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</si>
  <si>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</si>
  <si>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</si>
  <si>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</si>
  <si>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</si>
  <si>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</si>
  <si>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</si>
  <si>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</si>
  <si>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</si>
  <si>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</si>
  <si>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</si>
  <si>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</si>
  <si>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</si>
  <si>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</si>
  <si>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</si>
  <si>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</si>
  <si>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</si>
  <si>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</si>
  <si>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</si>
  <si>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</si>
  <si>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</si>
  <si>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</si>
  <si>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</si>
  <si>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</si>
  <si>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</si>
  <si>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</si>
  <si>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</si>
  <si>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</si>
  <si>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</si>
  <si>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</si>
  <si>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</si>
  <si>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</si>
  <si>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</si>
  <si>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</si>
  <si>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</si>
  <si>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</si>
  <si>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</si>
  <si>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</si>
  <si>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</si>
  <si>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</si>
  <si>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</si>
  <si>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</si>
  <si>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</si>
  <si>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</si>
  <si>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</si>
  <si>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</si>
  <si>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</si>
  <si>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</si>
  <si>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</si>
  <si>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</si>
  <si>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</si>
  <si>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</si>
  <si>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</si>
  <si>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</si>
  <si>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</si>
  <si>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</si>
  <si>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</si>
  <si>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</si>
  <si>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</si>
  <si>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</si>
  <si>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</si>
  <si>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</si>
  <si>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</si>
  <si>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</si>
  <si>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</si>
  <si>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</si>
  <si>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</si>
  <si>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</si>
  <si>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</si>
  <si>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</si>
  <si>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</si>
  <si>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</si>
  <si>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</si>
  <si>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</si>
  <si>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</si>
  <si>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</si>
  <si>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</si>
  <si>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</si>
  <si>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</si>
  <si>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</si>
  <si>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</si>
  <si>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</si>
  <si>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</si>
  <si>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</si>
  <si>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</si>
  <si>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</si>
  <si>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</si>
  <si>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</si>
  <si>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</si>
  <si>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</si>
  <si>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</si>
  <si>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</si>
  <si>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</si>
  <si>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</si>
  <si>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</si>
  <si>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</si>
  <si>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</si>
  <si>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</si>
  <si>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</si>
  <si>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</si>
  <si>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</si>
  <si>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</si>
  <si>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</si>
  <si>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</si>
  <si>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</si>
  <si>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</si>
  <si>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</si>
  <si>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</si>
  <si>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</si>
  <si>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</si>
  <si>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</si>
  <si>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</si>
  <si>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</si>
  <si>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</si>
  <si>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</si>
  <si>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</si>
  <si>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</si>
  <si>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</si>
  <si>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</si>
  <si>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</si>
  <si>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</si>
  <si>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</si>
  <si>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</si>
  <si>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</si>
  <si>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</si>
  <si>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</si>
  <si>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</si>
  <si>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</si>
  <si>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</si>
  <si>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</si>
  <si>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</si>
  <si>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</si>
  <si>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</si>
  <si>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</si>
  <si>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</si>
  <si>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</si>
  <si>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</si>
  <si>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</si>
  <si>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</si>
  <si>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</si>
  <si>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</si>
  <si>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</si>
  <si>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</si>
  <si>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</si>
  <si>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</si>
  <si>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</si>
  <si>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</si>
  <si>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</si>
  <si>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</si>
  <si>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</si>
  <si>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</si>
  <si>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</si>
  <si>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</si>
  <si>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</si>
  <si>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</si>
  <si>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</si>
  <si>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</si>
  <si>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</si>
  <si>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</si>
  <si>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</si>
  <si>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</si>
  <si>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</si>
  <si>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</si>
  <si>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</si>
  <si>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</si>
  <si>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</si>
  <si>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</si>
  <si>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</si>
  <si>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</si>
  <si>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</si>
  <si>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</si>
  <si>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</si>
  <si>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</si>
  <si>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</si>
  <si>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</si>
  <si>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</si>
  <si>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</si>
  <si>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</si>
  <si>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</si>
  <si>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</si>
  <si>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</si>
  <si>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</si>
  <si>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</si>
  <si>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</si>
  <si>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</si>
  <si>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</si>
  <si>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</si>
  <si>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</si>
  <si>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</si>
  <si>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</si>
  <si>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</si>
  <si>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</si>
  <si>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</si>
  <si>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</si>
  <si>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</si>
  <si>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</si>
  <si>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</si>
  <si>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</si>
  <si>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</si>
  <si>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</si>
  <si>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</si>
  <si>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</si>
  <si>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</si>
  <si>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</si>
  <si>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</si>
  <si>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</si>
  <si>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</si>
  <si>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</si>
  <si>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</si>
  <si>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</si>
  <si>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</si>
  <si>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</si>
  <si>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</si>
  <si>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</si>
  <si>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</si>
  <si>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</si>
  <si>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</si>
  <si>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</si>
  <si>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</si>
  <si>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</si>
  <si>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</si>
  <si>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</si>
  <si>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</si>
  <si>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</si>
  <si>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</si>
  <si>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</si>
  <si>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</si>
  <si>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</si>
  <si>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</si>
  <si>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</si>
  <si>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</si>
  <si>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</si>
  <si>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</si>
  <si>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</si>
  <si>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</si>
  <si>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</si>
  <si>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</si>
  <si>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</si>
  <si>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</si>
  <si>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</si>
  <si>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</si>
  <si>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</si>
  <si>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</si>
  <si>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</si>
  <si>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</si>
  <si>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</si>
  <si>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</si>
  <si>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</si>
  <si>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</si>
  <si>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</si>
  <si>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</si>
  <si>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</si>
  <si>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</si>
  <si>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</si>
  <si>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</si>
  <si>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</si>
  <si>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</si>
  <si>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</si>
  <si>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</si>
  <si>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</si>
  <si>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</si>
  <si>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</si>
  <si>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</si>
  <si>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</si>
  <si>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</si>
  <si>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</si>
  <si>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</si>
  <si>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</si>
  <si>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</si>
  <si>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</si>
  <si>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</si>
  <si>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</si>
  <si>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</si>
  <si>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</si>
  <si>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</si>
  <si>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</si>
  <si>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</si>
  <si>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</si>
  <si>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</si>
  <si>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</si>
  <si>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</si>
  <si>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</si>
  <si>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</si>
  <si>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</si>
  <si>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</si>
  <si>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</si>
  <si>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</si>
  <si>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</si>
  <si>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</si>
  <si>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</si>
  <si>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</si>
  <si>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</si>
  <si>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</si>
  <si>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</si>
  <si>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</si>
  <si>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</si>
  <si>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</si>
  <si>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</si>
  <si>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</si>
  <si>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</si>
  <si>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</si>
  <si>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</si>
  <si>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</si>
  <si>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</si>
  <si>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</si>
  <si>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</si>
  <si>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</si>
  <si>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</si>
  <si>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</si>
  <si>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</si>
  <si>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</si>
  <si>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</si>
  <si>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</si>
  <si>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</si>
  <si>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</si>
  <si>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</si>
  <si>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</si>
  <si>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</si>
  <si>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</si>
  <si>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</si>
  <si>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</si>
  <si>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</si>
  <si>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</si>
  <si>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</si>
  <si>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</si>
  <si>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</si>
  <si>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</si>
  <si>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</si>
  <si>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</si>
  <si>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</si>
  <si>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</si>
  <si>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</si>
  <si>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</si>
  <si>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</si>
  <si>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</si>
  <si>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</si>
  <si>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</si>
  <si>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</si>
  <si>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</si>
  <si>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</si>
  <si>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</si>
  <si>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</si>
  <si>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</si>
  <si>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</si>
  <si>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</si>
  <si>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</si>
  <si>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</si>
  <si>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</si>
  <si>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</si>
  <si>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</si>
  <si>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</si>
  <si>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</si>
  <si>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</si>
  <si>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</si>
  <si>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</si>
  <si>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</si>
  <si>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</si>
  <si>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</si>
  <si>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</si>
  <si>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</si>
  <si>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</si>
  <si>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</si>
  <si>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</si>
  <si>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</si>
  <si>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</si>
  <si>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</si>
  <si>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</si>
  <si>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</si>
  <si>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</si>
  <si>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</si>
  <si>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</si>
  <si>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</si>
  <si>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</si>
  <si>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</si>
  <si>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</si>
  <si>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</si>
  <si>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</si>
  <si>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</si>
  <si>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</si>
  <si>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</si>
  <si>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</si>
  <si>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</si>
  <si>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</si>
  <si>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</si>
  <si>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</si>
  <si>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</si>
  <si>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</si>
  <si>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</si>
  <si>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</si>
  <si>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</si>
  <si>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</si>
  <si>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</si>
  <si>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</si>
  <si>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</si>
  <si>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</si>
  <si>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</si>
  <si>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</si>
  <si>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</si>
  <si>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</si>
  <si>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</si>
  <si>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</si>
  <si>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</si>
  <si>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</si>
  <si>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</si>
  <si>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</si>
  <si>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</si>
  <si>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</si>
  <si>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</si>
  <si>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</si>
  <si>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</si>
  <si>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</si>
  <si>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</si>
  <si>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</si>
  <si>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</si>
  <si>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</si>
  <si>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</si>
  <si>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</si>
  <si>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</si>
  <si>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</si>
  <si>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</si>
  <si>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</si>
  <si>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</si>
  <si>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</si>
  <si>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</si>
  <si>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</si>
  <si>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</si>
  <si>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</si>
  <si>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</si>
  <si>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</si>
  <si>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</si>
  <si>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</si>
  <si>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</si>
  <si>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</si>
  <si>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</si>
  <si>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</si>
  <si>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</si>
  <si>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</si>
  <si>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</si>
  <si>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</si>
  <si>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</si>
  <si>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</si>
  <si>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</si>
  <si>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</si>
  <si>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</si>
  <si>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</si>
  <si>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</si>
  <si>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</si>
  <si>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</si>
  <si>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</si>
  <si>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</si>
  <si>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</si>
  <si>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</si>
  <si>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</si>
  <si>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</si>
  <si>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</si>
  <si>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</si>
  <si>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</si>
  <si>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</si>
  <si>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</si>
  <si>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</si>
  <si>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</si>
  <si>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</si>
  <si>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</si>
  <si>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</si>
  <si>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</si>
  <si>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</si>
  <si>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</si>
  <si>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</si>
  <si>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</si>
  <si>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</si>
  <si>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</si>
  <si>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</si>
  <si>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</si>
  <si>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</si>
  <si>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</si>
  <si>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</si>
  <si>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</si>
  <si>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</si>
  <si>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</si>
  <si>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</si>
  <si>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</si>
  <si>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</si>
  <si>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</si>
  <si>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</si>
  <si>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</si>
  <si>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</si>
  <si>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</si>
  <si>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</si>
  <si>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</si>
  <si>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</si>
  <si>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</si>
  <si>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</si>
  <si>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</si>
  <si>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</si>
  <si>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</si>
  <si>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</si>
  <si>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</si>
  <si>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</si>
  <si>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</si>
  <si>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</si>
  <si>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</si>
  <si>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</si>
  <si>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</si>
  <si>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</si>
  <si>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</si>
  <si>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</si>
  <si>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</si>
  <si>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</si>
  <si>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</si>
  <si>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</si>
  <si>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</si>
  <si>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</si>
  <si>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</si>
  <si>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</si>
  <si>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</si>
  <si>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</si>
  <si>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</si>
  <si>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</si>
  <si>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</si>
  <si>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</si>
  <si>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</si>
  <si>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</si>
  <si>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</si>
  <si>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</si>
  <si>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</si>
  <si>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</si>
  <si>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</si>
  <si>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</si>
  <si>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</si>
  <si>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</si>
  <si>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</si>
  <si>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</si>
  <si>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</si>
  <si>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</si>
  <si>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</si>
  <si>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</si>
  <si>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</si>
  <si>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</si>
  <si>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</si>
  <si>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</si>
  <si>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</si>
  <si>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</si>
  <si>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</si>
  <si>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</si>
  <si>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</si>
  <si>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</si>
  <si>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</si>
  <si>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</si>
  <si>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</si>
  <si>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</si>
  <si>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</si>
  <si>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</si>
  <si>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</si>
  <si>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</si>
  <si>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</si>
  <si>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</si>
  <si>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</si>
  <si>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</si>
  <si>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</si>
  <si>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</si>
  <si>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</si>
  <si>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</si>
  <si>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</si>
  <si>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</si>
  <si>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</si>
  <si>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</si>
  <si>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</si>
  <si>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</si>
  <si>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</si>
  <si>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</si>
  <si>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</si>
  <si>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</si>
  <si>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</si>
  <si>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</si>
  <si>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</si>
  <si>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</si>
  <si>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</si>
  <si>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</si>
  <si>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</si>
  <si>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</si>
  <si>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</si>
  <si>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</si>
  <si>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</si>
  <si>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</si>
  <si>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</si>
  <si>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</si>
  <si>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</si>
  <si>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</si>
  <si>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</si>
  <si>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</si>
  <si>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</si>
  <si>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</si>
  <si>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</si>
  <si>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</si>
  <si>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</si>
  <si>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</si>
  <si>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</si>
  <si>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</si>
  <si>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</si>
  <si>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</si>
  <si>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</si>
  <si>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</si>
  <si>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</si>
  <si>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</si>
  <si>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</si>
  <si>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</si>
  <si>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</si>
  <si>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</si>
  <si>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</si>
  <si>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</si>
  <si>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</si>
  <si>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</si>
  <si>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</si>
  <si>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</si>
  <si>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</si>
  <si>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</si>
  <si>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</si>
  <si>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</si>
  <si>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</si>
  <si>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</si>
  <si>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</si>
  <si>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</si>
  <si>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</si>
  <si>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</si>
  <si>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</si>
  <si>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</si>
  <si>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</si>
  <si>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</si>
  <si>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</si>
  <si>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</si>
  <si>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</si>
  <si>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</si>
  <si>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</si>
  <si>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</si>
  <si>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</si>
  <si>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</si>
  <si>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</si>
  <si>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</si>
  <si>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</si>
  <si>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</si>
  <si>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</si>
  <si>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</si>
  <si>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</si>
  <si>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</si>
  <si>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</si>
  <si>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</si>
  <si>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</si>
  <si>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</si>
  <si>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</si>
  <si>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</si>
  <si>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</si>
  <si>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</si>
  <si>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</si>
  <si>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</si>
  <si>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</si>
  <si>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</si>
  <si>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</si>
  <si>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</si>
  <si>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</si>
  <si>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</si>
  <si>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</si>
  <si>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</si>
  <si>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</si>
  <si>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</si>
  <si>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</si>
  <si>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</si>
  <si>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</si>
  <si>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</si>
  <si>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</si>
  <si>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</si>
  <si>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</si>
  <si>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</si>
  <si>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</si>
  <si>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</si>
  <si>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</si>
  <si>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</si>
  <si>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</si>
  <si>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</si>
  <si>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</si>
  <si>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</si>
  <si>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</si>
  <si>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</si>
  <si>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</si>
  <si>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</si>
  <si>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</si>
  <si>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</si>
  <si>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</si>
  <si>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</si>
  <si>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</si>
  <si>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</si>
  <si>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</si>
  <si>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</si>
  <si>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</si>
  <si>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</si>
  <si>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</si>
  <si>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</si>
  <si>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</si>
  <si>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</si>
  <si>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</si>
  <si>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</si>
  <si>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</si>
  <si>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</si>
  <si>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</si>
  <si>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</si>
  <si>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</si>
  <si>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</si>
  <si>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</si>
  <si>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</si>
  <si>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</si>
  <si>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</si>
  <si>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</si>
  <si>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</si>
  <si>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</si>
  <si>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</si>
  <si>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</si>
  <si>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</si>
  <si>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</si>
  <si>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</si>
  <si>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</si>
  <si>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</si>
  <si>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</si>
  <si>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</si>
  <si>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</si>
  <si>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</si>
  <si>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</si>
  <si>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</si>
  <si>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</si>
  <si>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</si>
  <si>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</si>
  <si>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</si>
  <si>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</si>
  <si>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</si>
  <si>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</si>
  <si>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</si>
  <si>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</si>
  <si>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</si>
  <si>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</si>
  <si>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</si>
  <si>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</si>
  <si>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</si>
  <si>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</si>
  <si>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</si>
  <si>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</si>
  <si>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</si>
  <si>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</si>
  <si>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</si>
  <si>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</si>
  <si>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</si>
  <si>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</si>
  <si>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</si>
  <si>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</si>
  <si>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</si>
  <si>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</si>
  <si>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</si>
  <si>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</si>
  <si>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</si>
  <si>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</si>
  <si>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</si>
  <si>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</si>
  <si>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</si>
  <si>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</si>
  <si>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</si>
  <si>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</si>
  <si>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</si>
  <si>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</si>
  <si>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</si>
  <si>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</si>
  <si>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</si>
  <si>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</si>
  <si>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</si>
  <si>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</si>
  <si>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</si>
  <si>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</si>
  <si>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</si>
  <si>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</si>
  <si>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</si>
  <si>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</si>
  <si>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</si>
  <si>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</si>
  <si>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</si>
  <si>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</si>
  <si>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</si>
  <si>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</si>
  <si>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</si>
  <si>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</si>
  <si>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</si>
  <si>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</si>
  <si>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</si>
  <si>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</si>
  <si>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</si>
  <si>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</si>
  <si>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</si>
  <si>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</si>
  <si>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</si>
  <si>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</si>
  <si>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</si>
  <si>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</si>
  <si>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</si>
  <si>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</si>
  <si>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</si>
  <si>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</si>
  <si>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</si>
  <si>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</si>
  <si>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</si>
  <si>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</si>
  <si>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</si>
  <si>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</si>
  <si>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</si>
  <si>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</si>
  <si>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</si>
  <si>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</si>
  <si>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</si>
  <si>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</si>
  <si>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</si>
  <si>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</si>
  <si>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</si>
  <si>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</si>
  <si>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</si>
  <si>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</si>
  <si>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</si>
  <si>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</si>
  <si>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</si>
  <si>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</si>
  <si>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</si>
  <si>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</si>
  <si>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</si>
  <si>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</si>
  <si>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</si>
  <si>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</si>
  <si>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</si>
  <si>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</si>
  <si>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</si>
  <si>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</si>
  <si>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</si>
  <si>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</si>
  <si>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</si>
  <si>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</si>
  <si>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</si>
  <si>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</si>
  <si>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</si>
  <si>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</si>
  <si>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</si>
  <si>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</si>
  <si>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</si>
  <si>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</si>
  <si>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</si>
  <si>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</si>
  <si>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</si>
  <si>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</si>
  <si>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</si>
  <si>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</si>
  <si>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</si>
  <si>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</si>
  <si>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</si>
  <si>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</si>
  <si>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</si>
  <si>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</si>
  <si>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</si>
  <si>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</si>
  <si>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</si>
  <si>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</si>
  <si>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</si>
  <si>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</si>
  <si>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</si>
  <si>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</si>
  <si>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</si>
  <si>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</si>
  <si>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</si>
  <si>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</si>
  <si>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</si>
  <si>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</si>
  <si>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</si>
  <si>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</si>
  <si>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</si>
  <si>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</si>
  <si>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</si>
  <si>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</si>
  <si>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</si>
  <si>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</si>
  <si>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</si>
  <si>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</si>
  <si>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</si>
  <si>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</si>
  <si>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</si>
  <si>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</si>
  <si>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</si>
  <si>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</si>
  <si>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</si>
  <si>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</si>
  <si>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</si>
  <si>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</si>
  <si>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</si>
  <si>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</si>
  <si>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</si>
  <si>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</si>
  <si>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</si>
  <si>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</si>
  <si>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</si>
  <si>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</si>
  <si>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</si>
  <si>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</si>
  <si>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</si>
  <si>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</si>
  <si>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</si>
  <si>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</si>
  <si>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</si>
  <si>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</si>
  <si>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</si>
  <si>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</si>
  <si>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</si>
  <si>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</si>
  <si>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</si>
  <si>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</si>
  <si>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</si>
  <si>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</si>
  <si>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</si>
  <si>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</si>
  <si>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</si>
  <si>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</si>
  <si>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</si>
  <si>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</si>
  <si>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</si>
  <si>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</si>
  <si>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</si>
  <si>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</si>
  <si>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</si>
  <si>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</si>
  <si>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</si>
  <si>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</si>
  <si>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</si>
  <si>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</si>
  <si>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</si>
  <si>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</si>
  <si>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</si>
  <si>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</si>
  <si>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</si>
  <si>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</si>
  <si>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</si>
  <si>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</si>
  <si>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</si>
  <si>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</si>
  <si>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</si>
  <si>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</si>
  <si>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</si>
  <si>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</si>
  <si>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</si>
  <si>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</si>
  <si>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</si>
  <si>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</si>
  <si>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</si>
  <si>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</si>
  <si>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</si>
  <si>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</si>
  <si>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</si>
  <si>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</si>
  <si>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</si>
  <si>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</si>
  <si>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</si>
  <si>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</si>
  <si>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</si>
  <si>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</si>
  <si>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</si>
  <si>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</si>
  <si>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</si>
  <si>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</si>
  <si>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</si>
  <si>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</si>
  <si>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</si>
  <si>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</si>
  <si>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</si>
  <si>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</si>
  <si>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</si>
  <si>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</si>
  <si>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</si>
  <si>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</si>
  <si>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</si>
  <si>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</si>
  <si>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</si>
  <si>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</si>
  <si>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</si>
  <si>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</si>
  <si>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</si>
  <si>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</si>
  <si>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</si>
  <si>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</si>
  <si>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</si>
  <si>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</si>
  <si>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</si>
  <si>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</si>
  <si>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</si>
  <si>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</si>
  <si>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</si>
  <si>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</si>
  <si>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</si>
  <si>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</si>
  <si>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</si>
  <si>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</si>
  <si>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</si>
  <si>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</si>
  <si>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</si>
  <si>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</si>
  <si>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</si>
  <si>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</si>
  <si>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</si>
  <si>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</si>
  <si>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</si>
  <si>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</si>
  <si>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</si>
  <si>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</si>
  <si>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</si>
  <si>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</si>
  <si>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</si>
  <si>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</si>
  <si>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</si>
  <si>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</si>
  <si>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</si>
  <si>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</si>
  <si>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</si>
  <si>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</si>
  <si>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</si>
  <si>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</si>
  <si>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</si>
  <si>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</si>
  <si>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</si>
  <si>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</si>
  <si>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</si>
  <si>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</si>
  <si>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</si>
  <si>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</si>
  <si>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</si>
  <si>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</si>
  <si>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</si>
  <si>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</si>
  <si>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</si>
  <si>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</si>
  <si>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</si>
  <si>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</si>
  <si>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</si>
  <si>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</si>
  <si>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</si>
  <si>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</si>
  <si>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</si>
  <si>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</si>
  <si>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</si>
  <si>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</si>
  <si>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</si>
  <si>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</si>
  <si>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</si>
  <si>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</si>
  <si>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</si>
  <si>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</si>
  <si>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</si>
  <si>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</si>
  <si>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</si>
  <si>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</si>
  <si>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</si>
  <si>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</si>
  <si>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</si>
  <si>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</si>
  <si>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</si>
  <si>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</si>
  <si>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</si>
  <si>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</si>
  <si>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</si>
  <si>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</si>
  <si>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</si>
  <si>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</si>
  <si>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</si>
  <si>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</si>
  <si>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</si>
  <si>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</si>
  <si>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</si>
  <si>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</si>
  <si>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</si>
  <si>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</si>
  <si>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</si>
  <si>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</si>
  <si>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</si>
  <si>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</si>
  <si>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</si>
  <si>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</si>
  <si>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</si>
  <si>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</si>
  <si>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</si>
  <si>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</si>
  <si>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</si>
  <si>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</si>
  <si>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</si>
  <si>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</si>
  <si>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</si>
  <si>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</si>
  <si>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</si>
  <si>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</si>
  <si>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</si>
  <si>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</si>
  <si>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</si>
  <si>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</si>
  <si>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</si>
  <si>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</si>
  <si>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</si>
  <si>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</si>
  <si>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</si>
  <si>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</si>
  <si>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</si>
  <si>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</si>
  <si>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</si>
  <si>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</si>
  <si>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</si>
  <si>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</si>
  <si>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</si>
  <si>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</si>
  <si>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</si>
  <si>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</si>
  <si>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</si>
  <si>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</si>
  <si>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</si>
  <si>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</si>
  <si>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</si>
  <si>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</si>
  <si>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</si>
  <si>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</si>
  <si>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</si>
  <si>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</si>
  <si>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</si>
  <si>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</si>
  <si>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</si>
  <si>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</si>
  <si>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</si>
  <si>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</si>
  <si>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</si>
  <si>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</si>
  <si>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</si>
  <si>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</si>
  <si>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</si>
  <si>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</si>
  <si>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</si>
  <si>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</si>
  <si>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</si>
  <si>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</si>
  <si>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</si>
  <si>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</si>
  <si>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</si>
  <si>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</si>
  <si>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</si>
  <si>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</si>
  <si>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</si>
  <si>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</si>
  <si>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</si>
  <si>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</si>
  <si>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</si>
  <si>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</si>
  <si>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</si>
  <si>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</si>
  <si>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</si>
  <si>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</si>
  <si>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</si>
  <si>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</si>
  <si>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</si>
  <si>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</si>
  <si>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</si>
  <si>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</si>
  <si>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</si>
  <si>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</si>
  <si>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</si>
  <si>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</si>
  <si>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</si>
  <si>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</si>
  <si>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</si>
  <si>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</si>
  <si>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</si>
  <si>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</si>
  <si>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</si>
  <si>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</si>
  <si>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</si>
  <si>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</si>
  <si>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</si>
  <si>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</si>
  <si>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</si>
  <si>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</si>
  <si>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</si>
  <si>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</si>
  <si>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</si>
  <si>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</si>
  <si>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</si>
  <si>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</si>
  <si>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</si>
  <si>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</si>
  <si>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</si>
  <si>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</si>
  <si>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</si>
  <si>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</si>
  <si>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</si>
  <si>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</si>
  <si>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</si>
  <si>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</si>
  <si>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</si>
  <si>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</si>
  <si>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</si>
  <si>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</si>
  <si>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</si>
  <si>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</si>
  <si>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</si>
  <si>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</si>
  <si>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</si>
  <si>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</si>
  <si>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</si>
  <si>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</si>
  <si>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</si>
  <si>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</si>
  <si>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</si>
  <si>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</si>
  <si>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</si>
  <si>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</si>
  <si>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</si>
  <si>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</si>
  <si>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</si>
  <si>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</si>
  <si>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</si>
  <si>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</si>
  <si>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</si>
  <si>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</si>
  <si>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</si>
  <si>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</si>
  <si>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</si>
  <si>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</si>
  <si>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</si>
  <si>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</si>
  <si>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</si>
  <si>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</si>
  <si>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</si>
  <si>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</si>
  <si>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</si>
  <si>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</si>
  <si>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</si>
  <si>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</si>
  <si>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</si>
  <si>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</si>
  <si>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</si>
  <si>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</si>
  <si>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</si>
  <si>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</si>
  <si>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</si>
  <si>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</si>
  <si>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</si>
  <si>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</si>
  <si>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</si>
  <si>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</si>
  <si>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</si>
  <si>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</si>
  <si>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</si>
  <si>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</si>
  <si>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</si>
  <si>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</si>
  <si>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</si>
  <si>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</si>
  <si>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</si>
  <si>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</si>
  <si>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</si>
  <si>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</si>
  <si>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</si>
  <si>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</si>
  <si>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</si>
  <si>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</si>
  <si>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</si>
  <si>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</si>
  <si>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</si>
  <si>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</si>
  <si>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</si>
  <si>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</si>
  <si>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</si>
  <si>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</si>
  <si>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</si>
  <si>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</si>
  <si>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</si>
  <si>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</si>
  <si>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</si>
  <si>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</si>
  <si>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</si>
  <si>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</si>
  <si>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</si>
  <si>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</si>
  <si>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</si>
  <si>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</si>
  <si>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</si>
  <si>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</si>
  <si>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</si>
  <si>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</si>
  <si>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</si>
  <si>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</si>
  <si>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</si>
  <si>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</si>
  <si>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</si>
  <si>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</si>
  <si>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</si>
  <si>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</si>
  <si>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</si>
  <si>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</si>
  <si>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</si>
  <si>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</si>
  <si>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</si>
  <si>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</si>
  <si>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</si>
  <si>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</si>
  <si>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</si>
  <si>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</si>
  <si>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</si>
  <si>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</si>
  <si>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</si>
  <si>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</si>
  <si>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</si>
  <si>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</si>
  <si>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</si>
  <si>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</si>
  <si>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</si>
  <si>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</si>
  <si>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</si>
  <si>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</si>
  <si>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</si>
  <si>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</si>
  <si>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</si>
  <si>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</si>
  <si>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</si>
  <si>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</si>
  <si>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</si>
  <si>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</si>
  <si>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</si>
  <si>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</si>
  <si>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</si>
  <si>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</si>
  <si>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</si>
  <si>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</si>
  <si>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</si>
  <si>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</si>
  <si>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</si>
  <si>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</si>
  <si>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</si>
  <si>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</si>
  <si>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</si>
  <si>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</si>
  <si>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</si>
  <si>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</si>
  <si>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</si>
  <si>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</si>
  <si>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</si>
  <si>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</si>
  <si>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</si>
  <si>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</si>
  <si>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</si>
  <si>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</si>
  <si>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</si>
  <si>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</si>
  <si>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</si>
  <si>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</si>
  <si>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</si>
  <si>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</si>
  <si>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</si>
  <si>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</si>
  <si>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</si>
  <si>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</si>
  <si>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</si>
  <si>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</si>
  <si>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</si>
  <si>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</si>
  <si>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</si>
  <si>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</si>
  <si>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</si>
  <si>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</si>
  <si>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</si>
  <si>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</si>
  <si>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</si>
  <si>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</si>
  <si>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</si>
  <si>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</si>
  <si>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</si>
  <si>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</si>
  <si>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</si>
  <si>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</si>
  <si>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</si>
  <si>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</si>
  <si>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</si>
  <si>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</si>
  <si>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</si>
  <si>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</si>
  <si>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</si>
  <si>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</si>
  <si>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</si>
  <si>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</si>
  <si>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</si>
  <si>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</si>
  <si>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</si>
  <si>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</si>
  <si>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</si>
  <si>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</si>
  <si>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</si>
  <si>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</si>
  <si>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</si>
  <si>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</si>
  <si>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</si>
  <si>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</si>
  <si>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</si>
  <si>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</si>
  <si>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</si>
  <si>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</si>
  <si>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</si>
  <si>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</si>
  <si>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</si>
  <si>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</si>
  <si>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</si>
  <si>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</si>
  <si>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</si>
  <si>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</si>
  <si>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</si>
  <si>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</si>
  <si>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</si>
  <si>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</si>
  <si>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</si>
  <si>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</si>
  <si>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</si>
  <si>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</si>
  <si>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</si>
  <si>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</si>
  <si>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</si>
  <si>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</si>
  <si>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</si>
  <si>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</si>
  <si>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</si>
  <si>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</si>
  <si>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</si>
  <si>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</si>
  <si>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</si>
  <si>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</si>
  <si>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</si>
  <si>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</si>
  <si>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</si>
  <si>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</si>
  <si>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</si>
  <si>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</si>
  <si>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</si>
  <si>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</si>
  <si>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</si>
  <si>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</si>
  <si>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</si>
  <si>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</si>
  <si>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</si>
  <si>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</si>
  <si>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</si>
  <si>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</si>
  <si>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</si>
  <si>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</si>
  <si>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</si>
  <si>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</si>
  <si>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</si>
  <si>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</si>
  <si>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</si>
  <si>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</si>
  <si>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</si>
  <si>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</si>
  <si>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</si>
  <si>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</si>
  <si>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</si>
  <si>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</si>
  <si>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</si>
  <si>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</si>
  <si>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</si>
  <si>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</si>
  <si>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</si>
  <si>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</si>
  <si>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</si>
  <si>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</si>
  <si>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</si>
  <si>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</si>
  <si>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</si>
  <si>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</si>
  <si>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</si>
  <si>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</si>
  <si>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</si>
  <si>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</si>
  <si>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</si>
  <si>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</si>
  <si>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</si>
  <si>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</si>
  <si>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</si>
  <si>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</si>
  <si>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</si>
  <si>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</si>
  <si>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</si>
  <si>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</si>
  <si>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</si>
  <si>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</si>
  <si>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</si>
  <si>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</si>
  <si>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</si>
  <si>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</si>
  <si>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</si>
  <si>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</si>
  <si>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</si>
  <si>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</si>
  <si>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</si>
  <si>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</si>
  <si>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</si>
  <si>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</si>
  <si>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</si>
  <si>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</si>
  <si>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</si>
  <si>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</si>
  <si>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</si>
  <si>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</si>
  <si>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</si>
  <si>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</si>
  <si>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</si>
  <si>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</si>
  <si>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</si>
  <si>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</si>
  <si>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</si>
  <si>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</si>
  <si>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</si>
  <si>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</si>
  <si>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</si>
  <si>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</si>
  <si>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</si>
  <si>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</si>
  <si>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</si>
  <si>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</si>
  <si>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</si>
  <si>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</si>
  <si>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</si>
  <si>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</si>
  <si>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</si>
  <si>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</si>
  <si>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</si>
  <si>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</si>
  <si>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</si>
  <si>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</si>
  <si>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</si>
  <si>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</si>
  <si>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</si>
  <si>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</si>
  <si>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</si>
  <si>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</si>
  <si>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</si>
  <si>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</si>
  <si>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</si>
  <si>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</si>
  <si>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</si>
  <si>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</si>
  <si>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</si>
  <si>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</si>
  <si>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</si>
  <si>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</si>
  <si>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</si>
  <si>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</si>
  <si>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</si>
  <si>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</si>
  <si>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</si>
  <si>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</si>
  <si>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</si>
  <si>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</si>
  <si>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</si>
  <si>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</si>
  <si>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</si>
  <si>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</si>
  <si>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</si>
  <si>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</si>
  <si>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</si>
  <si>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</si>
  <si>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</si>
  <si>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</si>
  <si>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</si>
  <si>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</si>
  <si>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</si>
  <si>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</si>
  <si>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</si>
  <si>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</si>
  <si>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</si>
  <si>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</si>
  <si>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</si>
  <si>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</si>
  <si>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</si>
  <si>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</si>
  <si>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</si>
  <si>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</si>
  <si>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</si>
  <si>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</si>
  <si>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</si>
  <si>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</si>
  <si>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</si>
  <si>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</si>
  <si>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</si>
  <si>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</si>
  <si>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</si>
  <si>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</si>
  <si>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</si>
  <si>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</si>
  <si>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</si>
  <si>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</si>
  <si>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</si>
  <si>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</si>
  <si>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</si>
  <si>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</si>
  <si>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</si>
  <si>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</si>
  <si>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</si>
  <si>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</si>
  <si>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</si>
  <si>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</si>
  <si>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</si>
  <si>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</si>
  <si>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</si>
  <si>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</si>
  <si>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</si>
  <si>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</si>
  <si>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</si>
  <si>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</si>
  <si>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</si>
  <si>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</si>
  <si>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</si>
  <si>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</si>
  <si>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</si>
  <si>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</si>
  <si>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</si>
  <si>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</si>
  <si>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</si>
  <si>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</si>
  <si>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</si>
  <si>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</si>
  <si>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</si>
  <si>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</si>
  <si>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</si>
  <si>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</si>
  <si>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</si>
  <si>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</si>
  <si>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</si>
  <si>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</si>
  <si>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</si>
  <si>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</si>
  <si>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</si>
  <si>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</si>
  <si>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</si>
  <si>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</si>
  <si>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</si>
  <si>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</si>
  <si>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</si>
  <si>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</si>
  <si>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</si>
  <si>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</si>
  <si>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</si>
  <si>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</si>
  <si>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</si>
  <si>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</si>
  <si>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</si>
  <si>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</si>
  <si>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</si>
  <si>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</si>
  <si>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</si>
  <si>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</si>
  <si>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</si>
  <si>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</si>
  <si>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</si>
  <si>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</si>
  <si>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</si>
  <si>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</si>
  <si>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</si>
  <si>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</si>
  <si>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</si>
  <si>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</si>
  <si>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</si>
  <si>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</si>
  <si>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</si>
  <si>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</si>
  <si>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</si>
  <si>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</si>
  <si>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</si>
  <si>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</si>
  <si>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</si>
  <si>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</si>
  <si>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</si>
  <si>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</si>
  <si>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</si>
  <si>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</si>
  <si>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</si>
  <si>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</si>
  <si>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</si>
  <si>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</si>
  <si>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</si>
  <si>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</si>
  <si>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</si>
  <si>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</si>
  <si>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</si>
  <si>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</si>
  <si>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</si>
  <si>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</si>
  <si>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</si>
  <si>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</si>
  <si>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</si>
  <si>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</si>
  <si>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</si>
  <si>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</si>
  <si>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</si>
  <si>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</si>
  <si>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</si>
  <si>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</si>
  <si>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</si>
  <si>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</si>
  <si>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</si>
  <si>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</si>
  <si>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</si>
  <si>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</si>
  <si>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</si>
  <si>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</si>
  <si>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</si>
  <si>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</si>
  <si>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</si>
  <si>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</si>
  <si>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</si>
  <si>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</si>
  <si>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</si>
  <si>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</si>
  <si>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</si>
  <si>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</si>
  <si>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</si>
  <si>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</si>
  <si>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</si>
  <si>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</si>
  <si>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</si>
  <si>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</si>
  <si>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</si>
  <si>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</si>
  <si>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</si>
  <si>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</si>
  <si>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</si>
  <si>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</si>
  <si>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</si>
  <si>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</si>
  <si>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</si>
  <si>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</si>
  <si>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</si>
  <si>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</si>
  <si>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</si>
  <si>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</si>
  <si>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</si>
  <si>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</si>
  <si>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</si>
  <si>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</si>
  <si>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</si>
  <si>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</si>
  <si>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</si>
  <si>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</si>
  <si>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</si>
  <si>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</si>
  <si>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</si>
  <si>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</si>
  <si>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</si>
  <si>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</si>
  <si>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</si>
  <si>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</si>
  <si>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</si>
  <si>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</si>
  <si>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</si>
  <si>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</si>
  <si>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</si>
  <si>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</si>
  <si>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</si>
  <si>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</si>
  <si>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</si>
  <si>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</si>
  <si>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</si>
  <si>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</si>
  <si>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</si>
  <si>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</si>
  <si>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</si>
  <si>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</si>
  <si>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</si>
  <si>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</si>
  <si>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</si>
  <si>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</si>
  <si>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</si>
  <si>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</si>
  <si>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</si>
  <si>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</si>
  <si>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</si>
  <si>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</si>
  <si>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</si>
  <si>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</si>
  <si>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</si>
  <si>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</si>
  <si>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</si>
  <si>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</si>
  <si>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</si>
  <si>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</si>
  <si>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</si>
  <si>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</si>
  <si>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</si>
  <si>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</si>
  <si>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</si>
  <si>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</si>
  <si>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</si>
  <si>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</si>
  <si>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</si>
  <si>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</si>
  <si>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</si>
  <si>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</si>
  <si>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</si>
  <si>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</si>
  <si>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</si>
  <si>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</si>
  <si>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</si>
  <si>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</si>
  <si>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</si>
  <si>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</si>
  <si>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</si>
  <si>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</si>
  <si>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</si>
  <si>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</si>
  <si>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</si>
  <si>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</si>
  <si>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</si>
  <si>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</si>
  <si>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</si>
  <si>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</si>
  <si>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</si>
  <si>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</si>
  <si>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</si>
  <si>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</si>
  <si>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</si>
  <si>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</si>
  <si>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</si>
  <si>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</si>
  <si>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</si>
  <si>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</si>
  <si>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</si>
  <si>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</si>
  <si>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</si>
  <si>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</si>
  <si>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</si>
  <si>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</si>
  <si>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</si>
  <si>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</si>
  <si>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</si>
  <si>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</si>
  <si>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</si>
  <si>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</si>
  <si>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</si>
  <si>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</si>
  <si>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</si>
  <si>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</si>
  <si>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</si>
  <si>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</si>
  <si>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</si>
  <si>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</si>
  <si>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</si>
  <si>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</si>
  <si>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</si>
  <si>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</si>
  <si>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</si>
  <si>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</si>
  <si>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</si>
  <si>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</si>
  <si>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</si>
  <si>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</si>
  <si>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</si>
  <si>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</si>
  <si>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</si>
  <si>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</si>
  <si>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</si>
  <si>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</si>
  <si>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</si>
  <si>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</si>
  <si>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</si>
  <si>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</si>
  <si>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</si>
  <si>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</si>
  <si>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</si>
  <si>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</si>
  <si>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</si>
  <si>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</si>
  <si>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</si>
  <si>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</si>
  <si>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</si>
  <si>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</si>
  <si>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</si>
  <si>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</si>
  <si>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</si>
  <si>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</si>
  <si>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</si>
  <si>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</si>
  <si>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</si>
  <si>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</si>
  <si>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</si>
  <si>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</si>
  <si>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</si>
  <si>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</si>
  <si>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</si>
  <si>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</si>
  <si>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</si>
  <si>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</si>
  <si>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</si>
  <si>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</si>
  <si>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</si>
  <si>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</si>
  <si>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</si>
  <si>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</si>
  <si>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</si>
  <si>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</si>
  <si>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</si>
  <si>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</si>
  <si>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</si>
  <si>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</si>
  <si>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</si>
  <si>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</si>
  <si>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</si>
  <si>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</si>
  <si>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</si>
  <si>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</si>
  <si>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</si>
  <si>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</si>
  <si>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</si>
  <si>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</si>
  <si>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</si>
  <si>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</si>
  <si>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</si>
  <si>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</si>
  <si>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</si>
  <si>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</si>
  <si>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</si>
  <si>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</si>
  <si>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</si>
  <si>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</si>
  <si>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</si>
  <si>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</si>
  <si>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</si>
  <si>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</si>
  <si>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</si>
  <si>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</si>
  <si>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</si>
  <si>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</si>
  <si>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</si>
  <si>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</si>
  <si>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</si>
  <si>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</si>
  <si>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</si>
  <si>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</si>
  <si>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</si>
  <si>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</si>
  <si>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</si>
  <si>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</si>
  <si>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</si>
  <si>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</si>
  <si>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</si>
  <si>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</si>
  <si>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</si>
  <si>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</si>
  <si>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</si>
  <si>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</si>
  <si>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</si>
  <si>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</si>
  <si>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</si>
  <si>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</si>
  <si>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</si>
  <si>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</si>
  <si>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</si>
  <si>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</si>
  <si>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</si>
  <si>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</si>
  <si>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</si>
  <si>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</si>
  <si>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</si>
  <si>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</si>
  <si>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</si>
  <si>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</si>
  <si>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</si>
  <si>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</si>
  <si>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</si>
  <si>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</si>
  <si>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</si>
  <si>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</si>
  <si>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</si>
  <si>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</si>
  <si>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</si>
  <si>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</si>
  <si>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</si>
  <si>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</si>
  <si>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</si>
  <si>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</si>
  <si>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</si>
  <si>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</si>
  <si>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</si>
  <si>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</si>
  <si>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</si>
  <si>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</si>
  <si>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</si>
  <si>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</si>
  <si>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</si>
  <si>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</si>
  <si>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</si>
  <si>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</si>
  <si>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</si>
  <si>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</si>
  <si>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</si>
  <si>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</si>
  <si>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</si>
  <si>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</si>
  <si>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</si>
  <si>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</si>
  <si>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</si>
  <si>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</si>
  <si>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</si>
  <si>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</si>
  <si>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</si>
  <si>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</si>
  <si>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</si>
  <si>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</si>
  <si>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</si>
  <si>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</si>
  <si>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</si>
  <si>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</si>
  <si>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</si>
  <si>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</si>
  <si>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</si>
  <si>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</si>
  <si>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</si>
  <si>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</si>
  <si>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</si>
  <si>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</si>
  <si>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</si>
  <si>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</si>
  <si>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</si>
  <si>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</si>
  <si>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</si>
  <si>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</si>
  <si>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</si>
  <si>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</si>
  <si>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</si>
  <si>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</si>
  <si>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</si>
  <si>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</si>
  <si>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</si>
  <si>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</si>
  <si>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</si>
  <si>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</si>
  <si>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</si>
  <si>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</si>
  <si>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</si>
  <si>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</si>
  <si>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</si>
  <si>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</si>
  <si>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</si>
  <si>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</si>
  <si>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</si>
  <si>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</si>
  <si>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</si>
  <si>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</si>
  <si>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</si>
  <si>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</si>
  <si>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</si>
  <si>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</si>
  <si>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</si>
  <si>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</si>
  <si>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</si>
  <si>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</si>
  <si>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</si>
  <si>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</si>
  <si>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</si>
  <si>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</si>
  <si>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</si>
  <si>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</si>
  <si>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</si>
  <si>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</si>
  <si>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</si>
  <si>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</si>
  <si>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</si>
  <si>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</si>
  <si>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</si>
  <si>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</si>
  <si>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</si>
  <si>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</si>
  <si>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</si>
  <si>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</si>
  <si>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</si>
  <si>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</si>
  <si>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</si>
  <si>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</si>
  <si>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</si>
  <si>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</si>
  <si>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</si>
  <si>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</si>
  <si>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</si>
  <si>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</si>
  <si>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</si>
  <si>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</si>
  <si>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</si>
  <si>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</si>
  <si>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</si>
  <si>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</si>
  <si>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</si>
  <si>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</si>
  <si>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</si>
  <si>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</si>
  <si>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</si>
  <si>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</si>
  <si>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</si>
  <si>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</si>
  <si>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</si>
  <si>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</si>
  <si>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</si>
  <si>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</si>
  <si>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</si>
  <si>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</si>
  <si>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</si>
  <si>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</si>
  <si>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</si>
  <si>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</si>
  <si>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</si>
  <si>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</si>
  <si>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</si>
  <si>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</si>
  <si>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</si>
  <si>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</si>
  <si>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</si>
  <si>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</si>
  <si>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</si>
  <si>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</si>
  <si>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</si>
  <si>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</si>
  <si>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</si>
  <si>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</si>
  <si>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</si>
  <si>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</si>
  <si>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</si>
  <si>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</si>
  <si>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</si>
  <si>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</si>
  <si>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</si>
  <si>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</si>
  <si>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</si>
  <si>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</si>
  <si>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</si>
  <si>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</si>
  <si>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</si>
  <si>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</si>
  <si>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</si>
  <si>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</si>
  <si>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</si>
  <si>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</si>
  <si>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</si>
  <si>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</si>
  <si>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</si>
  <si>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</si>
  <si>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</si>
  <si>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</si>
  <si>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</si>
  <si>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</si>
  <si>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</si>
  <si>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</si>
  <si>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</si>
  <si>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</si>
  <si>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</si>
  <si>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</si>
  <si>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</si>
  <si>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</si>
  <si>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</si>
  <si>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</si>
  <si>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</si>
  <si>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</si>
  <si>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</si>
  <si>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</si>
  <si>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</si>
  <si>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</si>
  <si>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</si>
  <si>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</si>
  <si>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</si>
  <si>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</si>
  <si>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</si>
  <si>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</si>
  <si>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</si>
  <si>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</si>
  <si>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</si>
  <si>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</si>
  <si>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</si>
  <si>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</si>
  <si>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</si>
  <si>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</si>
  <si>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</si>
  <si>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</si>
  <si>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</si>
  <si>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</si>
  <si>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</si>
  <si>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</si>
  <si>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</si>
  <si>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</si>
  <si>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</si>
  <si>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</si>
  <si>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</si>
  <si>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</si>
  <si>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</si>
  <si>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</si>
  <si>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</si>
  <si>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</si>
  <si>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</si>
  <si>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</si>
  <si>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</si>
  <si>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</si>
  <si>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</si>
  <si>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</si>
  <si>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</si>
  <si>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</si>
  <si>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</si>
  <si>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</si>
  <si>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</si>
  <si>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</si>
  <si>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</si>
  <si>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</si>
  <si>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</si>
  <si>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</si>
  <si>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</si>
  <si>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</si>
  <si>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</si>
  <si>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</si>
  <si>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</si>
  <si>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</si>
  <si>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</si>
  <si>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</si>
  <si>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</si>
  <si>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</si>
  <si>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</si>
  <si>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</si>
  <si>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</si>
  <si>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</si>
  <si>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</si>
  <si>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</si>
  <si>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</si>
  <si>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</si>
  <si>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</si>
  <si>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</si>
  <si>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</si>
  <si>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</si>
  <si>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</si>
  <si>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</si>
  <si>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</si>
  <si>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</si>
  <si>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</si>
  <si>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</si>
  <si>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</si>
  <si>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</si>
  <si>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</si>
  <si>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</si>
  <si>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</si>
  <si>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</si>
  <si>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</si>
  <si>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</si>
  <si>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</si>
  <si>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</si>
  <si>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</si>
  <si>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</si>
  <si>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</si>
  <si>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</si>
  <si>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</si>
  <si>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</si>
  <si>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</si>
  <si>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</si>
  <si>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</si>
  <si>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</si>
  <si>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</si>
  <si>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</si>
  <si>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</si>
  <si>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</si>
  <si>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</si>
  <si>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</si>
  <si>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</si>
  <si>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</si>
  <si>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</si>
  <si>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</si>
  <si>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</si>
  <si>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</si>
  <si>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</si>
  <si>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</si>
  <si>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</si>
  <si>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</si>
  <si>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</si>
  <si>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</si>
  <si>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</si>
  <si>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</si>
  <si>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</si>
  <si>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</si>
  <si>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</si>
  <si>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</si>
  <si>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</si>
  <si>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</si>
  <si>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</si>
  <si>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</si>
  <si>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</si>
  <si>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</si>
  <si>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</si>
  <si>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</si>
  <si>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</si>
  <si>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</si>
  <si>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</si>
  <si>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</si>
  <si>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</si>
  <si>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</si>
  <si>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</si>
  <si>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</si>
  <si>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</si>
  <si>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</si>
  <si>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</si>
  <si>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</si>
  <si>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</si>
  <si>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</si>
  <si>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</si>
  <si>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</si>
  <si>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</si>
  <si>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</si>
  <si>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</si>
  <si>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</si>
  <si>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</si>
  <si>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</si>
  <si>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</si>
  <si>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</si>
  <si>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</si>
  <si>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</si>
  <si>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</si>
  <si>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</si>
  <si>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</si>
  <si>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</si>
  <si>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</si>
  <si>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</si>
  <si>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</si>
  <si>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</si>
  <si>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</si>
  <si>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</si>
  <si>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</si>
  <si>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</si>
  <si>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</si>
  <si>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</si>
  <si>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</si>
  <si>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</si>
  <si>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</si>
  <si>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</si>
  <si>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</si>
  <si>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</si>
  <si>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</si>
  <si>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</si>
  <si>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</si>
  <si>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</si>
  <si>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</si>
  <si>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</si>
  <si>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</si>
  <si>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</si>
  <si>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</si>
  <si>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</si>
  <si>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</si>
  <si>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</si>
  <si>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</si>
  <si>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</si>
  <si>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</si>
  <si>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</si>
  <si>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</si>
  <si>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</si>
  <si>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</si>
  <si>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</si>
  <si>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</si>
  <si>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</si>
  <si>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</si>
  <si>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</si>
  <si>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</si>
  <si>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</si>
  <si>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</si>
  <si>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</si>
  <si>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</si>
  <si>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</si>
  <si>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</si>
  <si>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</si>
  <si>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</si>
  <si>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</si>
  <si>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</si>
  <si>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</si>
  <si>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</si>
  <si>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</si>
  <si>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</si>
  <si>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</si>
  <si>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</si>
  <si>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</si>
  <si>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</si>
  <si>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</si>
  <si>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</si>
  <si>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</si>
  <si>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</si>
  <si>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</si>
  <si>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</si>
  <si>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</si>
  <si>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</si>
  <si>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</si>
  <si>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</si>
  <si>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</si>
  <si>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</si>
  <si>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</si>
  <si>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</si>
  <si>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</si>
  <si>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</si>
  <si>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</si>
  <si>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</si>
  <si>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</si>
  <si>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</si>
  <si>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</si>
  <si>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</si>
  <si>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</si>
  <si>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</si>
  <si>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</si>
  <si>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</si>
  <si>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</si>
  <si>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</si>
  <si>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</si>
  <si>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</si>
  <si>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</si>
  <si>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</si>
  <si>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</si>
  <si>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</si>
  <si>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</si>
  <si>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</si>
  <si>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</si>
  <si>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</si>
  <si>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</si>
  <si>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</si>
  <si>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</si>
  <si>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</si>
  <si>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</si>
  <si>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</si>
  <si>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</si>
  <si>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</si>
  <si>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</si>
  <si>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</si>
  <si>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</si>
  <si>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</si>
  <si>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</si>
  <si>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</si>
  <si>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</si>
  <si>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</si>
  <si>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</si>
  <si>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</si>
  <si>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</si>
  <si>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</si>
  <si>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</si>
  <si>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</si>
  <si>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</si>
  <si>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</si>
  <si>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</si>
  <si>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</si>
  <si>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</si>
  <si>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</si>
  <si>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</si>
  <si>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</si>
  <si>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</si>
  <si>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</si>
  <si>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</si>
  <si>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</si>
  <si>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</si>
  <si>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</si>
  <si>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</si>
  <si>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</si>
  <si>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</si>
  <si>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</si>
  <si>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</si>
  <si>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</si>
  <si>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</si>
  <si>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</si>
  <si>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</si>
  <si>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</si>
  <si>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</si>
  <si>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</si>
  <si>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</si>
  <si>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</si>
  <si>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</si>
  <si>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</si>
  <si>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</si>
  <si>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</si>
  <si>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</si>
  <si>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</si>
  <si>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</si>
  <si>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</si>
  <si>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</si>
  <si>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</si>
  <si>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</si>
  <si>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</si>
  <si>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</si>
  <si>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</si>
  <si>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</si>
  <si>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</si>
  <si>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</si>
  <si>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</si>
  <si>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</si>
  <si>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</si>
  <si>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</si>
  <si>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</si>
  <si>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</si>
  <si>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</si>
  <si>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</si>
  <si>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</si>
  <si>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</si>
  <si>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</si>
  <si>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</si>
  <si>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</si>
  <si>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</si>
  <si>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</si>
  <si>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</si>
  <si>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</si>
  <si>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</si>
  <si>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</si>
  <si>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</si>
  <si>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</si>
  <si>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</si>
  <si>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</si>
  <si>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</si>
  <si>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</si>
  <si>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</si>
  <si>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</si>
  <si>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</si>
  <si>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</si>
  <si>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</si>
  <si>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</si>
  <si>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</si>
  <si>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</si>
  <si>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</si>
  <si>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</si>
  <si>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</si>
  <si>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</si>
  <si>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</si>
  <si>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</si>
  <si>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</si>
  <si>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</si>
  <si>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</si>
  <si>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</si>
  <si>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</si>
  <si>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</si>
  <si>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</si>
  <si>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</si>
  <si>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</si>
  <si>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</si>
  <si>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</si>
  <si>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</si>
  <si>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</si>
  <si>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</si>
  <si>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</si>
  <si>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</si>
  <si>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</si>
  <si>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</si>
  <si>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</si>
  <si>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</si>
  <si>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</si>
  <si>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</si>
  <si>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</si>
  <si>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</si>
  <si>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</si>
  <si>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</si>
  <si>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</si>
  <si>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</si>
  <si>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</si>
  <si>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</si>
  <si>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</si>
  <si>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</si>
  <si>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</si>
  <si>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</si>
  <si>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</si>
  <si>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</si>
  <si>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</si>
  <si>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</si>
  <si>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</si>
  <si>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</si>
  <si>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</si>
  <si>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</si>
  <si>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</si>
  <si>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</si>
  <si>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</si>
  <si>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</si>
  <si>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</si>
  <si>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</si>
  <si>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</si>
  <si>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</si>
  <si>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</si>
  <si>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</si>
  <si>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</si>
  <si>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</si>
  <si>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</si>
  <si>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</si>
  <si>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</si>
  <si>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</si>
  <si>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</si>
  <si>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</si>
  <si>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</si>
  <si>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</si>
  <si>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</si>
  <si>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</si>
  <si>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</si>
  <si>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</si>
  <si>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</si>
  <si>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</si>
  <si>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</si>
  <si>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</si>
  <si>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</si>
  <si>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</si>
  <si>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</si>
  <si>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</si>
  <si>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</si>
  <si>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</si>
  <si>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</si>
  <si>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</si>
  <si>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</si>
  <si>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</si>
  <si>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</si>
  <si>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</si>
  <si>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</si>
  <si>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</si>
  <si>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</si>
  <si>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</si>
  <si>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</si>
  <si>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</si>
  <si>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</si>
  <si>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</si>
  <si>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</si>
  <si>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</si>
  <si>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</si>
  <si>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</si>
  <si>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</si>
  <si>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</si>
  <si>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</si>
  <si>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</si>
  <si>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</si>
  <si>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</si>
  <si>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</si>
  <si>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</si>
  <si>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</si>
  <si>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</si>
  <si>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</si>
  <si>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</si>
  <si>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</si>
  <si>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</si>
  <si>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</si>
  <si>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</si>
  <si>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</si>
  <si>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</si>
  <si>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</si>
  <si>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</si>
  <si>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</si>
  <si>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</si>
  <si>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</si>
  <si>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</si>
  <si>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</si>
  <si>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</si>
  <si>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</si>
  <si>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</si>
  <si>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</si>
  <si>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</si>
  <si>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</si>
  <si>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</si>
  <si>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</si>
  <si>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</si>
  <si>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</si>
  <si>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</si>
  <si>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</si>
  <si>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</si>
  <si>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</si>
  <si>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</si>
  <si>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</si>
  <si>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</si>
  <si>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</si>
  <si>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</si>
  <si>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</si>
  <si>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</si>
  <si>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</si>
  <si>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</si>
  <si>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</si>
  <si>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</si>
  <si>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</si>
  <si>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</si>
  <si>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</si>
  <si>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</si>
  <si>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</si>
  <si>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</si>
  <si>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</si>
  <si>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</si>
  <si>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</si>
  <si>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</si>
  <si>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</si>
  <si>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</si>
  <si>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</si>
  <si>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</si>
  <si>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</si>
  <si>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</si>
  <si>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</si>
  <si>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</si>
  <si>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</si>
  <si>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</si>
  <si>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</si>
  <si>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</si>
  <si>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</si>
  <si>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</si>
  <si>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</si>
  <si>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</si>
  <si>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</si>
  <si>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</si>
  <si>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</si>
  <si>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</si>
  <si>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</si>
  <si>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</si>
  <si>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</si>
  <si>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</si>
  <si>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</si>
  <si>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</si>
  <si>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</si>
  <si>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</si>
  <si>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</si>
  <si>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</si>
  <si>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</si>
  <si>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</si>
  <si>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</si>
  <si>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</si>
  <si>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</si>
  <si>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</si>
  <si>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</si>
  <si>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</si>
  <si>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</si>
  <si>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</si>
  <si>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</si>
  <si>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</si>
  <si>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</si>
  <si>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</si>
  <si>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</si>
  <si>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</si>
  <si>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</si>
  <si>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</si>
  <si>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</si>
  <si>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</si>
  <si>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</si>
  <si>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</si>
  <si>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</si>
  <si>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</si>
  <si>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</si>
  <si>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</si>
  <si>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</si>
  <si>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</si>
  <si>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</si>
  <si>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</si>
  <si>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</si>
  <si>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</si>
  <si>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</si>
  <si>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</si>
  <si>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</si>
  <si>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</si>
  <si>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</si>
  <si>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</si>
  <si>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</si>
  <si>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</si>
  <si>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</si>
  <si>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</si>
  <si>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</si>
  <si>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</si>
  <si>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</si>
  <si>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</si>
  <si>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</si>
  <si>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</si>
  <si>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</si>
  <si>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</si>
  <si>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</si>
  <si>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</si>
  <si>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</si>
  <si>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</si>
  <si>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</si>
  <si>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</si>
  <si>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</si>
  <si>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</si>
  <si>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</si>
  <si>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</si>
  <si>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</si>
  <si>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</si>
  <si>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</si>
  <si>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</si>
  <si>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</si>
  <si>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</si>
  <si>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</si>
  <si>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</si>
  <si>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</si>
  <si>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</si>
  <si>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</si>
  <si>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</si>
  <si>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</si>
  <si>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</si>
  <si>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</si>
  <si>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</si>
  <si>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</si>
  <si>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</si>
  <si>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</si>
  <si>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</si>
  <si>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</si>
  <si>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</si>
  <si>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</si>
  <si>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</si>
  <si>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</si>
  <si>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</si>
  <si>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</si>
  <si>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</si>
  <si>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</si>
  <si>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</si>
  <si>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</si>
  <si>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</si>
  <si>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</si>
  <si>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</si>
  <si>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</si>
  <si>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</si>
  <si>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</si>
  <si>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</si>
  <si>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</si>
  <si>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</si>
  <si>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</si>
  <si>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</si>
  <si>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</si>
  <si>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</si>
  <si>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</si>
  <si>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</si>
  <si>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</si>
  <si>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</si>
  <si>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</si>
  <si>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</si>
  <si>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</si>
  <si>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</si>
  <si>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</si>
  <si>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</si>
  <si>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</si>
  <si>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</si>
  <si>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</si>
  <si>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</si>
  <si>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</si>
  <si>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</si>
  <si>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</si>
  <si>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</si>
  <si>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</si>
  <si>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</si>
  <si>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</si>
  <si>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</si>
  <si>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</si>
  <si>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</si>
  <si>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</si>
  <si>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</si>
  <si>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</si>
  <si>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</si>
  <si>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</si>
  <si>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</si>
  <si>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</si>
  <si>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</si>
  <si>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</si>
  <si>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</si>
  <si>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</si>
  <si>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</si>
  <si>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</si>
  <si>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</si>
  <si>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</si>
  <si>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</si>
  <si>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</si>
  <si>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</si>
  <si>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</si>
  <si>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</si>
  <si>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</si>
  <si>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</si>
  <si>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</si>
  <si>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</si>
  <si>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</si>
  <si>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</si>
  <si>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</si>
  <si>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</si>
  <si>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</si>
  <si>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</si>
  <si>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</si>
  <si>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</si>
  <si>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</si>
  <si>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</si>
  <si>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</si>
  <si>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</si>
  <si>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</si>
  <si>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</si>
  <si>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</si>
  <si>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</si>
  <si>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</si>
  <si>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</si>
  <si>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</si>
  <si>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</si>
  <si>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</si>
  <si>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</si>
  <si>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</si>
  <si>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</si>
  <si>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</si>
  <si>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</si>
  <si>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</si>
  <si>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</si>
  <si>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</si>
  <si>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</si>
  <si>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</si>
  <si>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</si>
  <si>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</si>
  <si>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</si>
  <si>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</si>
  <si>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</si>
  <si>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</si>
  <si>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</si>
  <si>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</si>
  <si>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</si>
  <si>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</si>
  <si>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</si>
  <si>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</si>
  <si>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</si>
  <si>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</si>
  <si>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</si>
  <si>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</si>
  <si>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</si>
  <si>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</si>
  <si>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</si>
  <si>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</si>
  <si>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</si>
  <si>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</si>
  <si>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</si>
  <si>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</si>
  <si>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</si>
  <si>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</si>
  <si>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</si>
  <si>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</si>
  <si>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</si>
  <si>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</si>
  <si>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</si>
  <si>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</si>
  <si>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</si>
  <si>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</si>
  <si>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</si>
  <si>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</si>
  <si>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</si>
  <si>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</si>
  <si>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</si>
  <si>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</si>
  <si>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</si>
  <si>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</si>
  <si>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</si>
  <si>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</si>
  <si>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</si>
  <si>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</si>
  <si>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</si>
  <si>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</si>
  <si>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</si>
  <si>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</si>
  <si>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</si>
  <si>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</si>
  <si>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</si>
  <si>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</si>
  <si>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</si>
  <si>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</si>
  <si>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</si>
  <si>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</si>
  <si>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</si>
  <si>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</si>
  <si>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</si>
  <si>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</si>
  <si>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</si>
  <si>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</si>
  <si>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</si>
  <si>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</si>
  <si>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</si>
  <si>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</si>
  <si>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</si>
  <si>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</si>
  <si>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</si>
  <si>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</si>
  <si>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</si>
  <si>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</si>
  <si>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</si>
  <si>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</si>
  <si>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</si>
  <si>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</si>
  <si>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</si>
  <si>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</si>
  <si>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</si>
  <si>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</si>
  <si>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</si>
  <si>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</si>
  <si>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</si>
  <si>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</si>
  <si>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</si>
  <si>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</si>
  <si>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</si>
  <si>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</si>
  <si>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</si>
  <si>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</si>
  <si>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</si>
  <si>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</si>
  <si>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</si>
  <si>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</si>
  <si>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</si>
  <si>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</si>
  <si>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</si>
  <si>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</si>
  <si>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</si>
  <si>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</si>
  <si>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</si>
  <si>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</si>
  <si>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</si>
  <si>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</si>
  <si>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</si>
  <si>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</si>
  <si>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</si>
  <si>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</si>
  <si>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</si>
  <si>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</si>
  <si>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</si>
  <si>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</si>
  <si>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</si>
  <si>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</si>
  <si>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</si>
  <si>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</si>
  <si>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</si>
  <si>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</si>
  <si>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</si>
  <si>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</si>
  <si>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</si>
  <si>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</si>
  <si>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</si>
  <si>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</si>
  <si>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</si>
  <si>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</si>
  <si>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</si>
  <si>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</si>
  <si>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</si>
  <si>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</si>
  <si>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</si>
  <si>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</si>
  <si>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</si>
  <si>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</si>
  <si>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</si>
  <si>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</si>
  <si>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</si>
  <si>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</si>
  <si>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</si>
  <si>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</si>
  <si>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</si>
  <si>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</si>
  <si>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</si>
  <si>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</si>
  <si>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</si>
  <si>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</si>
  <si>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</si>
  <si>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</si>
  <si>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</si>
  <si>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</si>
  <si>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</si>
  <si>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</si>
  <si>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</si>
  <si>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</si>
  <si>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</si>
  <si>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</si>
  <si>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</si>
  <si>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</si>
  <si>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</si>
  <si>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</si>
  <si>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</si>
  <si>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</si>
  <si>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</si>
  <si>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</si>
  <si>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</si>
  <si>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</si>
  <si>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</si>
  <si>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</si>
  <si>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</si>
  <si>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</si>
  <si>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</si>
  <si>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</si>
  <si>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</si>
  <si>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</si>
  <si>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</si>
  <si>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</si>
  <si>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</si>
  <si>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</si>
  <si>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</si>
  <si>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</si>
  <si>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</si>
  <si>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</si>
  <si>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</si>
  <si>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</si>
  <si>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</si>
  <si>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</si>
  <si>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</si>
  <si>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</si>
  <si>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</si>
  <si>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</si>
  <si>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</si>
  <si>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</si>
  <si>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</si>
  <si>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</si>
  <si>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</si>
  <si>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</si>
  <si>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</si>
  <si>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</si>
  <si>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</si>
  <si>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</si>
  <si>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</si>
  <si>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</si>
  <si>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</si>
  <si>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</si>
  <si>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</si>
  <si>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</si>
  <si>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</si>
  <si>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</si>
  <si>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</si>
  <si>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</si>
  <si>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</si>
  <si>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</si>
  <si>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</si>
  <si>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</si>
  <si>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</si>
  <si>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</si>
  <si>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</si>
  <si>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</si>
  <si>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</si>
  <si>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</si>
  <si>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</si>
  <si>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</si>
  <si>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</si>
  <si>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</si>
  <si>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</si>
  <si>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</si>
  <si>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</si>
  <si>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</si>
  <si>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</si>
  <si>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</si>
  <si>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</si>
  <si>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</si>
  <si>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</si>
  <si>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</si>
  <si>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</si>
  <si>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</si>
  <si>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</si>
  <si>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</si>
  <si>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</si>
  <si>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</si>
  <si>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</si>
  <si>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</si>
  <si>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</si>
  <si>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</si>
  <si>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</si>
  <si>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</si>
  <si>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</si>
  <si>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</si>
  <si>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</si>
  <si>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</si>
  <si>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</si>
  <si>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</si>
  <si>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</si>
  <si>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</si>
  <si>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</si>
  <si>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</si>
  <si>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</si>
  <si>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</si>
  <si>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</si>
  <si>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</si>
  <si>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</si>
  <si>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</si>
  <si>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</si>
  <si>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</si>
  <si>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</si>
  <si>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</si>
  <si>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</si>
  <si>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</si>
  <si>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</si>
  <si>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</si>
  <si>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</si>
  <si>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</si>
  <si>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</si>
  <si>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</si>
  <si>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</si>
  <si>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</si>
  <si>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</si>
  <si>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</si>
  <si>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</si>
  <si>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</si>
  <si>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</si>
  <si>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</si>
  <si>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</si>
  <si>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</si>
  <si>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</si>
  <si>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</si>
  <si>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</si>
  <si>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</si>
  <si>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</si>
  <si>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</si>
  <si>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</si>
  <si>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</si>
  <si>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</si>
  <si>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</si>
  <si>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</si>
  <si>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</si>
  <si>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</si>
  <si>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</si>
  <si>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</si>
  <si>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</si>
  <si>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</si>
  <si>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</si>
  <si>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</si>
  <si>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</si>
  <si>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</si>
  <si>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</si>
  <si>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</si>
  <si>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</si>
  <si>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</si>
  <si>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</si>
  <si>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</si>
  <si>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</si>
  <si>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</si>
  <si>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</si>
  <si>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</si>
  <si>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</si>
  <si>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</si>
  <si>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</si>
  <si>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</si>
  <si>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</si>
  <si>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</si>
  <si>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</si>
  <si>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</si>
  <si>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</si>
  <si>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</si>
  <si>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</si>
  <si>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</si>
  <si>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</si>
  <si>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</si>
  <si>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</si>
  <si>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</si>
  <si>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</si>
  <si>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</si>
  <si>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</si>
  <si>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</si>
  <si>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</si>
  <si>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</si>
  <si>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</si>
  <si>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</si>
  <si>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</si>
  <si>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</si>
  <si>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</si>
  <si>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</si>
  <si>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</si>
  <si>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</si>
  <si>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</si>
  <si>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</si>
  <si>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</si>
  <si>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</si>
  <si>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</si>
  <si>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</si>
  <si>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</si>
  <si>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</si>
  <si>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</si>
  <si>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</si>
  <si>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</si>
  <si>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</si>
  <si>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</si>
  <si>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</si>
  <si>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</si>
  <si>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</si>
  <si>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</si>
  <si>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</si>
  <si>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</si>
  <si>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</si>
  <si>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</si>
  <si>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</si>
  <si>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</si>
  <si>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</si>
  <si>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</si>
  <si>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</si>
  <si>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</si>
  <si>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</si>
  <si>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</si>
  <si>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</si>
  <si>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</si>
  <si>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</si>
  <si>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</si>
  <si>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</si>
  <si>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</si>
  <si>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</si>
  <si>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</si>
  <si>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</si>
  <si>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</si>
  <si>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</si>
  <si>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</si>
  <si>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</si>
  <si>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</si>
  <si>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</si>
  <si>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</si>
  <si>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</si>
  <si>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</si>
  <si>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</si>
  <si>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</si>
  <si>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</si>
  <si>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</si>
  <si>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</si>
  <si>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</si>
  <si>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</si>
  <si>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</si>
  <si>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</si>
  <si>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</si>
  <si>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</si>
  <si>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</si>
  <si>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</si>
  <si>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</si>
  <si>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</si>
  <si>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</si>
  <si>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</si>
  <si>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</si>
  <si>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</si>
  <si>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</si>
  <si>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</si>
  <si>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</si>
  <si>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</si>
  <si>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</si>
  <si>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</si>
  <si>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</si>
  <si>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</si>
  <si>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</si>
  <si>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</si>
  <si>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</si>
  <si>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</si>
  <si>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</si>
  <si>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</si>
  <si>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</si>
  <si>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</si>
  <si>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</si>
  <si>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</si>
  <si>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</si>
  <si>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</si>
  <si>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</si>
  <si>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</si>
  <si>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</si>
  <si>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</si>
  <si>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</si>
  <si>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</si>
  <si>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</si>
  <si>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</si>
  <si>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</si>
  <si>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</si>
  <si>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</si>
  <si>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</si>
  <si>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</si>
  <si>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</si>
  <si>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</si>
  <si>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</si>
  <si>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</si>
  <si>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</si>
  <si>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</si>
  <si>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</si>
  <si>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</si>
  <si>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</si>
  <si>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</si>
  <si>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</si>
  <si>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</si>
  <si>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</si>
  <si>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</si>
  <si>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</si>
  <si>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</si>
  <si>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</si>
  <si>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</si>
  <si>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</si>
  <si>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</si>
  <si>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</si>
  <si>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</si>
  <si>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</si>
  <si>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</si>
  <si>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</si>
  <si>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</si>
  <si>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</si>
  <si>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</si>
  <si>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</si>
  <si>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</si>
  <si>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</si>
  <si>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</si>
  <si>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</si>
  <si>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</si>
  <si>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</si>
  <si>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</si>
  <si>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</si>
  <si>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</si>
  <si>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</si>
  <si>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</si>
  <si>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</si>
  <si>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</si>
  <si>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</si>
  <si>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</si>
  <si>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</si>
  <si>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</si>
  <si>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</si>
  <si>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</si>
  <si>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</si>
  <si>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</si>
  <si>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</si>
  <si>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</si>
  <si>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</si>
  <si>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</si>
  <si>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</si>
  <si>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</si>
  <si>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</si>
  <si>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</si>
  <si>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</si>
  <si>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</si>
  <si>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</si>
  <si>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</si>
  <si>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</si>
  <si>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</si>
  <si>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</si>
  <si>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</si>
  <si>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</si>
  <si>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</si>
  <si>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</si>
  <si>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</si>
  <si>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</si>
  <si>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</si>
  <si>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</si>
  <si>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</si>
  <si>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</si>
  <si>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</si>
  <si>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</si>
  <si>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</si>
  <si>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</si>
  <si>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</si>
  <si>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</si>
  <si>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</si>
  <si>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</si>
  <si>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</si>
  <si>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</si>
  <si>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</si>
  <si>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</si>
  <si>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</si>
  <si>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</si>
  <si>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</si>
  <si>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</si>
  <si>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</si>
  <si>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</si>
  <si>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</si>
  <si>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</si>
  <si>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</si>
  <si>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</si>
  <si>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</si>
  <si>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</si>
  <si>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</si>
  <si>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</si>
  <si>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</si>
  <si>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</si>
  <si>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</si>
  <si>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</si>
  <si>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</si>
  <si>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</si>
  <si>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</si>
  <si>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</si>
  <si>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</si>
  <si>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</si>
  <si>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</si>
  <si>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</si>
  <si>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</si>
  <si>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</si>
  <si>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</si>
  <si>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</si>
  <si>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</si>
  <si>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</si>
  <si>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</si>
  <si>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</si>
  <si>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</si>
  <si>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</si>
  <si>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</si>
  <si>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</si>
  <si>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</si>
  <si>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</si>
  <si>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</si>
  <si>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</si>
  <si>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</si>
  <si>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</si>
  <si>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</si>
  <si>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</si>
  <si>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</si>
  <si>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</si>
  <si>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</si>
  <si>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</si>
  <si>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</si>
  <si>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</si>
  <si>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</si>
  <si>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</si>
  <si>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</si>
  <si>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</si>
  <si>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</si>
  <si>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</si>
  <si>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</si>
  <si>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</si>
  <si>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</si>
  <si>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</si>
  <si>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</si>
  <si>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</si>
  <si>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</si>
  <si>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</si>
  <si>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</si>
  <si>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</si>
  <si>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</si>
  <si>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</si>
  <si>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</si>
  <si>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</si>
  <si>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</si>
  <si>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</si>
  <si>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</si>
  <si>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</si>
  <si>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</si>
  <si>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</si>
  <si>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</si>
  <si>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</si>
  <si>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</si>
  <si>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</si>
  <si>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</si>
  <si>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</si>
  <si>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</si>
  <si>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</si>
  <si>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</si>
  <si>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</si>
  <si>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</si>
  <si>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</si>
  <si>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</si>
  <si>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</si>
  <si>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</si>
  <si>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</si>
  <si>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</si>
  <si>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</si>
  <si>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</si>
  <si>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</si>
  <si>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</si>
  <si>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</si>
  <si>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</si>
  <si>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</si>
  <si>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</si>
  <si>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</si>
  <si>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</si>
  <si>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</si>
  <si>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</si>
  <si>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</si>
  <si>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</si>
  <si>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</si>
  <si>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</si>
  <si>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</si>
  <si>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</si>
  <si>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</si>
  <si>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</si>
  <si>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</si>
  <si>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</si>
  <si>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</si>
  <si>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</si>
  <si>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</si>
  <si>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</si>
  <si>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</si>
  <si>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</si>
  <si>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</si>
  <si>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</si>
  <si>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</si>
  <si>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</si>
  <si>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</si>
  <si>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</si>
  <si>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</si>
  <si>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</si>
  <si>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</si>
  <si>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</si>
  <si>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</si>
  <si>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</si>
  <si>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</si>
  <si>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</si>
  <si>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</si>
  <si>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</si>
  <si>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</si>
  <si>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</si>
  <si>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</si>
  <si>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</si>
  <si>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</si>
  <si>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</si>
  <si>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</si>
  <si>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</si>
  <si>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</si>
  <si>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</si>
  <si>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</si>
  <si>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</si>
  <si>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</si>
  <si>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</si>
  <si>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</si>
  <si>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</si>
  <si>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</si>
  <si>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</si>
  <si>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</si>
  <si>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</si>
  <si>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</si>
  <si>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</si>
  <si>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</si>
  <si>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</si>
  <si>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</si>
  <si>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</si>
  <si>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</si>
  <si>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</si>
  <si>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</si>
  <si>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</si>
  <si>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</si>
  <si>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</si>
  <si>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</si>
  <si>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</si>
  <si>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</si>
  <si>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</si>
  <si>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</si>
  <si>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</si>
  <si>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</si>
  <si>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</si>
  <si>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</si>
  <si>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</si>
  <si>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</si>
  <si>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</si>
  <si>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</si>
  <si>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</si>
  <si>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</si>
  <si>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</si>
  <si>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</si>
  <si>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</si>
  <si>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</si>
  <si>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</si>
  <si>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</si>
  <si>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</si>
  <si>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</si>
  <si>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</si>
  <si>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</si>
  <si>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</si>
  <si>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</si>
  <si>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</si>
  <si>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</si>
  <si>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</si>
  <si>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</si>
  <si>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</si>
  <si>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</si>
  <si>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</si>
  <si>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</si>
  <si>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</si>
  <si>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</si>
  <si>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</si>
  <si>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</si>
  <si>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</si>
  <si>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</si>
  <si>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</si>
  <si>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</si>
  <si>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</si>
  <si>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</si>
  <si>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</si>
  <si>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</si>
  <si>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</si>
  <si>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</si>
  <si>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</si>
  <si>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</si>
  <si>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</si>
  <si>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</si>
  <si>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</si>
  <si>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</si>
  <si>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</si>
  <si>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</si>
  <si>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</si>
  <si>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</si>
  <si>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</si>
  <si>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</si>
  <si>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</si>
  <si>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</si>
  <si>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</si>
  <si>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</si>
  <si>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</si>
  <si>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</si>
  <si>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</si>
  <si>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</si>
  <si>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</si>
  <si>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</si>
  <si>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</si>
  <si>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</si>
  <si>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</si>
  <si>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</si>
  <si>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</si>
  <si>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</si>
  <si>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</si>
  <si>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</si>
  <si>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</si>
  <si>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</si>
  <si>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</si>
  <si>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</si>
  <si>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</si>
  <si>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</si>
  <si>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</si>
  <si>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</si>
  <si>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</si>
  <si>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</si>
  <si>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</si>
  <si>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</si>
  <si>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</si>
  <si>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</si>
  <si>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</si>
  <si>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</si>
  <si>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</si>
  <si>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</si>
  <si>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</si>
  <si>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</si>
  <si>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</si>
  <si>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</si>
  <si>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</si>
  <si>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</si>
  <si>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</si>
  <si>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</si>
  <si>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</si>
  <si>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</si>
  <si>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</si>
  <si>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</si>
  <si>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</si>
  <si>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</si>
  <si>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</si>
  <si>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</si>
  <si>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</si>
  <si>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</si>
  <si>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</si>
  <si>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</si>
  <si>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</si>
  <si>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</si>
  <si>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</si>
  <si>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</si>
  <si>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</si>
  <si>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</si>
  <si>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</si>
  <si>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</si>
  <si>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</si>
  <si>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</si>
  <si>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</si>
  <si>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</si>
  <si>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</si>
  <si>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</si>
  <si>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</si>
  <si>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</si>
  <si>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</si>
  <si>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</si>
  <si>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</si>
  <si>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</si>
  <si>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</si>
  <si>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</si>
  <si>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</si>
  <si>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</si>
  <si>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</si>
  <si>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</si>
  <si>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</si>
  <si>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</si>
  <si>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</si>
  <si>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</si>
  <si>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</si>
  <si>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</si>
  <si>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</si>
  <si>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</si>
  <si>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</si>
  <si>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</si>
  <si>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</si>
  <si>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</si>
  <si>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</si>
  <si>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</si>
  <si>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</si>
  <si>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</si>
  <si>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</si>
  <si>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</si>
  <si>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</si>
  <si>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</si>
  <si>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</si>
  <si>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</si>
  <si>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</si>
  <si>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</si>
  <si>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</si>
  <si>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</si>
  <si>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</si>
  <si>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</si>
  <si>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</si>
  <si>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</si>
  <si>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</si>
  <si>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</si>
  <si>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</si>
  <si>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</si>
  <si>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</si>
  <si>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</si>
  <si>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</si>
  <si>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</si>
  <si>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</si>
  <si>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</si>
  <si>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</si>
  <si>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</si>
  <si>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</si>
  <si>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</si>
  <si>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</si>
  <si>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</si>
  <si>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</si>
  <si>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</si>
  <si>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</si>
  <si>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</si>
  <si>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</si>
  <si>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</si>
  <si>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</si>
  <si>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</si>
  <si>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</si>
  <si>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</si>
  <si>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</si>
  <si>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</si>
  <si>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</si>
  <si>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</si>
  <si>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</si>
  <si>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</si>
  <si>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</si>
  <si>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</si>
  <si>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</si>
  <si>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</si>
  <si>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</si>
  <si>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</si>
  <si>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</si>
  <si>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</si>
  <si>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</si>
  <si>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</si>
  <si>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</si>
  <si>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</si>
  <si>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</si>
  <si>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</si>
  <si>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</si>
  <si>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</si>
  <si>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</si>
  <si>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</si>
  <si>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</si>
  <si>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</si>
  <si>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</si>
  <si>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</si>
  <si>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</si>
  <si>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</si>
  <si>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</si>
  <si>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</si>
  <si>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</si>
  <si>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</si>
  <si>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</si>
  <si>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</si>
  <si>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</si>
  <si>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</si>
  <si>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</si>
  <si>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</si>
  <si>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</si>
  <si>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</si>
  <si>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</si>
  <si>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</si>
  <si>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</si>
  <si>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</si>
  <si>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</si>
  <si>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</si>
  <si>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</si>
  <si>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</si>
  <si>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</si>
  <si>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</si>
  <si>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</si>
  <si>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</si>
  <si>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</si>
  <si>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</si>
  <si>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</si>
  <si>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</si>
  <si>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</si>
  <si>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</si>
  <si>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</si>
  <si>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</si>
  <si>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</si>
  <si>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</si>
  <si>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</si>
  <si>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</si>
  <si>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</si>
  <si>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</si>
  <si>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</si>
  <si>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</si>
  <si>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</si>
  <si>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</si>
  <si>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</si>
  <si>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</si>
  <si>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</si>
  <si>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</si>
  <si>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</si>
  <si>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</si>
  <si>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</si>
  <si>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</si>
  <si>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</si>
  <si>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</si>
  <si>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</si>
  <si>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</si>
  <si>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</si>
  <si>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</si>
  <si>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</si>
  <si>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</si>
  <si>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</si>
  <si>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</si>
  <si>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</si>
  <si>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</si>
  <si>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</si>
  <si>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</si>
  <si>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</si>
  <si>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</si>
  <si>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</si>
  <si>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</si>
  <si>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</si>
  <si>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</si>
  <si>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</si>
  <si>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</si>
  <si>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</si>
  <si>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</si>
  <si>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</si>
  <si>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</si>
  <si>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</si>
  <si>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</si>
  <si>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</si>
  <si>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</si>
  <si>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</si>
  <si>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</si>
  <si>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</si>
  <si>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</si>
  <si>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</si>
  <si>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</si>
  <si>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</si>
  <si>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</si>
  <si>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</si>
  <si>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</si>
  <si>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</si>
  <si>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</si>
  <si>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</si>
  <si>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</si>
  <si>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</si>
  <si>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</si>
  <si>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</si>
  <si>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</si>
  <si>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</si>
  <si>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</si>
  <si>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</si>
  <si>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</si>
  <si>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</si>
  <si>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</si>
  <si>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</si>
  <si>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</si>
  <si>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</si>
  <si>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</si>
  <si>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</si>
  <si>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</si>
  <si>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</si>
  <si>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</si>
  <si>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</si>
  <si>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</si>
  <si>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</si>
  <si>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</si>
  <si>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</si>
  <si>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</si>
  <si>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</si>
  <si>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</si>
  <si>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</si>
  <si>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</si>
  <si>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</si>
  <si>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</si>
  <si>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</si>
  <si>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</si>
  <si>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</si>
  <si>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</si>
  <si>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</si>
  <si>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</si>
  <si>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</si>
  <si>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</si>
  <si>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</si>
  <si>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</si>
  <si>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</si>
  <si>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</si>
  <si>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</si>
  <si>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</si>
  <si>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</si>
  <si>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</si>
  <si>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</si>
  <si>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</si>
  <si>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</si>
  <si>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</si>
  <si>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</si>
  <si>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</si>
  <si>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</si>
  <si>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</si>
  <si>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</si>
  <si>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</si>
  <si>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</si>
  <si>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</si>
  <si>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</si>
  <si>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</si>
  <si>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</si>
  <si>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</si>
  <si>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</si>
  <si>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</si>
  <si>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</si>
  <si>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</si>
  <si>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</si>
  <si>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</si>
  <si>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</si>
  <si>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</si>
  <si>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</si>
  <si>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</si>
  <si>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</si>
  <si>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</si>
  <si>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</si>
  <si>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</si>
  <si>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</si>
  <si>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</si>
  <si>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</si>
  <si>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</si>
  <si>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</si>
  <si>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</si>
  <si>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</si>
  <si>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</si>
  <si>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</si>
  <si>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</si>
  <si>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</si>
  <si>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</si>
  <si>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</si>
  <si>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</si>
  <si>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</si>
  <si>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</si>
  <si>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</si>
  <si>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</si>
  <si>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</si>
  <si>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</si>
  <si>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</si>
  <si>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</si>
  <si>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</si>
  <si>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</si>
  <si>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</si>
  <si>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</si>
  <si>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</si>
  <si>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</si>
  <si>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</si>
  <si>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</si>
  <si>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</si>
  <si>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</si>
  <si>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</si>
  <si>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</si>
  <si>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</si>
  <si>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</si>
  <si>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</si>
  <si>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</si>
  <si>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</si>
  <si>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</si>
  <si>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</si>
  <si>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</si>
  <si>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</si>
  <si>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</si>
  <si>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</si>
  <si>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</si>
  <si>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</si>
  <si>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</si>
  <si>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</si>
  <si>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</si>
  <si>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</si>
  <si>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</si>
  <si>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</si>
  <si>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</si>
  <si>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</si>
  <si>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</si>
  <si>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</si>
  <si>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</si>
  <si>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</si>
  <si>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</si>
  <si>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</si>
  <si>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</si>
  <si>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</si>
  <si>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</si>
  <si>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</si>
  <si>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</si>
  <si>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</si>
  <si>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</si>
  <si>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</si>
  <si>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</si>
  <si>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</si>
  <si>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</si>
  <si>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</si>
  <si>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</si>
  <si>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</si>
  <si>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</si>
  <si>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</si>
  <si>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</si>
  <si>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</si>
  <si>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</si>
  <si>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</si>
  <si>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</si>
  <si>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</si>
  <si>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</si>
  <si>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</si>
  <si>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</si>
  <si>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</si>
  <si>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</si>
  <si>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</si>
  <si>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</si>
  <si>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</si>
  <si>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</si>
  <si>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</si>
  <si>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</si>
  <si>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</si>
  <si>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</si>
  <si>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</si>
  <si>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</si>
  <si>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</si>
  <si>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</si>
  <si>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</si>
  <si>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</si>
  <si>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</si>
  <si>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</si>
  <si>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</si>
  <si>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</si>
  <si>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</si>
  <si>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</si>
  <si>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</si>
  <si>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</si>
  <si>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</si>
  <si>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</si>
  <si>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</si>
  <si>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</si>
  <si>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</si>
  <si>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</si>
  <si>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</si>
  <si>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</si>
  <si>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</si>
  <si>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</si>
  <si>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</si>
  <si>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</si>
  <si>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</si>
  <si>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</si>
  <si>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</si>
  <si>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</si>
  <si>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</si>
  <si>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</si>
  <si>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</si>
  <si>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</si>
  <si>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</si>
  <si>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</si>
  <si>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</si>
  <si>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</si>
  <si>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</si>
  <si>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</si>
  <si>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</si>
  <si>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</si>
  <si>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</si>
  <si>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</si>
  <si>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</si>
  <si>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</si>
  <si>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</si>
  <si>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</si>
  <si>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</si>
  <si>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</si>
  <si>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</si>
  <si>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</si>
  <si>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</si>
  <si>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</si>
  <si>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</si>
  <si>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</si>
  <si>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</si>
  <si>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</si>
  <si>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</si>
  <si>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</si>
  <si>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</si>
  <si>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</si>
  <si>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</si>
  <si>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</si>
  <si>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</si>
  <si>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</si>
  <si>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</si>
  <si>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</si>
  <si>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</si>
  <si>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</si>
  <si>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</si>
  <si>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</si>
  <si>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</si>
  <si>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</si>
  <si>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</si>
  <si>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</si>
  <si>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</si>
  <si>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</si>
  <si>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</si>
  <si>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</si>
  <si>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</si>
  <si>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</si>
  <si>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</si>
  <si>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</si>
  <si>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</si>
  <si>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</si>
  <si>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</si>
  <si>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</si>
  <si>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</si>
  <si>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</si>
  <si>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</si>
  <si>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</si>
  <si>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</si>
  <si>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</si>
  <si>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</si>
  <si>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</si>
  <si>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</si>
  <si>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</si>
  <si>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</si>
  <si>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</si>
  <si>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</si>
  <si>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</si>
  <si>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</si>
  <si>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</si>
  <si>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</si>
  <si>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</si>
  <si>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</si>
  <si>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</si>
  <si>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</si>
  <si>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</si>
  <si>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</si>
  <si>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</si>
  <si>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</si>
  <si>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</si>
  <si>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</si>
  <si>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</si>
  <si>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</si>
  <si>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</si>
  <si>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</si>
  <si>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</si>
  <si>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</si>
  <si>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</si>
  <si>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</si>
  <si>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</si>
  <si>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</si>
  <si>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</si>
  <si>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</si>
  <si>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</si>
  <si>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</si>
  <si>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</si>
  <si>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</si>
  <si>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</si>
  <si>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</si>
  <si>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</si>
  <si>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</si>
  <si>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</si>
  <si>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</si>
  <si>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</si>
  <si>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</si>
  <si>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</si>
  <si>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</si>
  <si>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</si>
  <si>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</si>
  <si>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</si>
  <si>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</si>
  <si>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</si>
  <si>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</si>
  <si>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</si>
  <si>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</si>
  <si>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</si>
  <si>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</si>
  <si>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</si>
  <si>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</si>
  <si>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</si>
  <si>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</si>
  <si>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</si>
  <si>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</si>
  <si>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</si>
  <si>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</si>
  <si>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</si>
  <si>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</si>
  <si>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</si>
  <si>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</si>
  <si>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</si>
  <si>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</si>
  <si>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</si>
  <si>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</si>
  <si>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</si>
  <si>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</si>
  <si>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</si>
  <si>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</si>
  <si>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</si>
  <si>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</si>
  <si>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</si>
  <si>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</si>
  <si>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</si>
  <si>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</si>
  <si>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</si>
  <si>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</si>
  <si>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</si>
  <si>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</si>
  <si>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</si>
  <si>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</si>
  <si>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</si>
  <si>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</si>
  <si>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</si>
  <si>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</si>
  <si>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</si>
  <si>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</si>
  <si>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</si>
  <si>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</si>
  <si>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</si>
  <si>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</si>
  <si>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</si>
  <si>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</si>
  <si>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</si>
  <si>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</si>
  <si>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</si>
  <si>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</si>
  <si>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</si>
  <si>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</si>
  <si>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</si>
  <si>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</si>
  <si>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</si>
  <si>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</si>
  <si>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</si>
  <si>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</si>
  <si>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</si>
  <si>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</si>
  <si>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</si>
  <si>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</si>
  <si>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</si>
  <si>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</si>
  <si>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</si>
  <si>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</si>
  <si>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</si>
  <si>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</si>
  <si>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</si>
  <si>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</si>
  <si>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</si>
  <si>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</si>
  <si>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</si>
  <si>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</si>
  <si>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</si>
  <si>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</si>
  <si>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</si>
  <si>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</si>
  <si>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</si>
  <si>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</si>
  <si>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</si>
  <si>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</si>
  <si>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</si>
  <si>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</si>
  <si>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</si>
  <si>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</si>
  <si>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</si>
  <si>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</si>
  <si>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</si>
  <si>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</si>
  <si>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</si>
  <si>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</si>
  <si>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</si>
  <si>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</si>
  <si>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</si>
  <si>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</si>
  <si>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</si>
  <si>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</si>
  <si>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</si>
  <si>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</si>
  <si>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</si>
  <si>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</si>
  <si>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</si>
  <si>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</si>
  <si>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</si>
  <si>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</si>
  <si>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</si>
  <si>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</si>
  <si>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</si>
  <si>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</si>
  <si>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</si>
  <si>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</si>
  <si>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</si>
  <si>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</si>
  <si>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</si>
  <si>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</si>
  <si>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</si>
  <si>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</si>
  <si>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</si>
  <si>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</si>
  <si>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</si>
  <si>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</si>
  <si>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</si>
  <si>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</si>
  <si>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</si>
  <si>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</si>
  <si>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</si>
  <si>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</si>
  <si>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</si>
  <si>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</si>
  <si>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</si>
  <si>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</si>
  <si>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</si>
  <si>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</si>
  <si>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</si>
  <si>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</si>
  <si>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</si>
  <si>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</si>
  <si>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</si>
  <si>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</si>
  <si>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</si>
  <si>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</si>
  <si>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</si>
  <si>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</si>
  <si>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</si>
  <si>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</si>
  <si>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</si>
  <si>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</si>
  <si>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</si>
  <si>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</si>
  <si>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</si>
  <si>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</si>
  <si>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</si>
  <si>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</si>
  <si>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</si>
  <si>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</si>
  <si>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</si>
  <si>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</si>
  <si>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</si>
  <si>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</si>
  <si>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</si>
  <si>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</si>
  <si>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</si>
  <si>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</si>
  <si>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</si>
  <si>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</si>
  <si>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</si>
  <si>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</si>
  <si>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</si>
  <si>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</si>
  <si>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</si>
  <si>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</si>
  <si>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</si>
  <si>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</si>
  <si>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</si>
  <si>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</si>
  <si>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</si>
  <si>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</si>
  <si>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</si>
  <si>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</si>
  <si>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</si>
  <si>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</si>
  <si>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</si>
  <si>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</si>
  <si>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</si>
  <si>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</si>
  <si>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</si>
  <si>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</si>
  <si>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</si>
  <si>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</si>
  <si>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</si>
  <si>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</si>
  <si>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</si>
  <si>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</si>
  <si>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</si>
  <si>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</si>
  <si>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</si>
  <si>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</si>
  <si>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</si>
  <si>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</si>
  <si>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</si>
  <si>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</si>
  <si>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</si>
  <si>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</si>
  <si>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</si>
  <si>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</si>
  <si>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</si>
  <si>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</si>
  <si>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</si>
  <si>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</si>
  <si>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</si>
  <si>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</si>
  <si>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</si>
  <si>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</si>
  <si>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</si>
  <si>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</si>
  <si>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</si>
  <si>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</si>
  <si>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</si>
  <si>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</si>
  <si>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</si>
  <si>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</si>
  <si>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</si>
  <si>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</si>
  <si>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</si>
  <si>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</si>
  <si>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</si>
  <si>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</si>
  <si>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</si>
  <si>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</si>
  <si>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</si>
  <si>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</si>
  <si>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</si>
  <si>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</si>
  <si>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</si>
  <si>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</si>
  <si>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</si>
  <si>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</si>
  <si>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</si>
  <si>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</si>
  <si>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</si>
  <si>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</si>
  <si>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</si>
  <si>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</si>
  <si>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</si>
  <si>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</si>
  <si>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</si>
  <si>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</si>
  <si>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</si>
  <si>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</si>
  <si>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</si>
  <si>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</si>
  <si>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</si>
  <si>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</si>
  <si>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</si>
  <si>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</si>
  <si>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</si>
  <si>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</si>
  <si>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</si>
  <si>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</si>
  <si>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</si>
  <si>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</si>
  <si>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</si>
  <si>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</si>
  <si>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</si>
  <si>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</si>
  <si>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</si>
  <si>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</si>
  <si>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</si>
  <si>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</si>
  <si>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</si>
  <si>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</si>
  <si>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</si>
  <si>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</si>
  <si>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</si>
  <si>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</si>
  <si>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</si>
  <si>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</si>
  <si>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</si>
  <si>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</si>
  <si>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</si>
  <si>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</si>
  <si>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</si>
  <si>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</si>
  <si>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</si>
  <si>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</si>
  <si>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</si>
  <si>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</si>
  <si>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</si>
  <si>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</si>
  <si>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</si>
  <si>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</si>
  <si>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</si>
  <si>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</si>
  <si>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</si>
  <si>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</si>
  <si>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</si>
  <si>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</si>
  <si>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</si>
  <si>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</si>
  <si>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</si>
  <si>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</si>
  <si>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</si>
  <si>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</si>
  <si>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</si>
  <si>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</si>
  <si>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</si>
  <si>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</si>
  <si>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</si>
  <si>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</si>
  <si>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</si>
  <si>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</si>
  <si>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</si>
  <si>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</si>
  <si>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</si>
  <si>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</si>
  <si>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</si>
  <si>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</si>
  <si>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</si>
  <si>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</si>
  <si>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</si>
  <si>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</si>
  <si>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</si>
  <si>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</si>
  <si>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</si>
  <si>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</si>
  <si>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</si>
  <si>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</si>
  <si>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</si>
  <si>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</si>
  <si>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</si>
  <si>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</si>
  <si>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</si>
  <si>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</si>
  <si>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</si>
  <si>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</si>
  <si>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</si>
  <si>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</si>
  <si>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</si>
  <si>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</si>
  <si>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</si>
  <si>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</si>
  <si>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</si>
  <si>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</si>
  <si>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</si>
  <si>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</si>
  <si>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</si>
  <si>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</si>
  <si>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</si>
  <si>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</si>
  <si>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</si>
  <si>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</si>
  <si>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</si>
  <si>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</si>
  <si>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</si>
  <si>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</si>
  <si>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</si>
  <si>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</si>
  <si>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</si>
  <si>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</si>
  <si>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</si>
  <si>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</si>
  <si>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</si>
  <si>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</si>
  <si>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</si>
  <si>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</si>
  <si>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</si>
  <si>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</si>
  <si>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</si>
  <si>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</si>
  <si>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</si>
  <si>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</si>
  <si>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</si>
  <si>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</si>
  <si>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</si>
  <si>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</si>
  <si>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</si>
  <si>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</si>
  <si>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</si>
  <si>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</si>
  <si>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</si>
  <si>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</si>
  <si>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</si>
  <si>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</si>
  <si>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</si>
  <si>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</si>
  <si>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</si>
  <si>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</si>
  <si>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</si>
  <si>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</si>
  <si>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</si>
  <si>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</si>
  <si>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</si>
  <si>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</si>
  <si>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</si>
  <si>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</si>
  <si>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</si>
  <si>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</si>
  <si>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</si>
  <si>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</si>
  <si>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</si>
  <si>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</si>
  <si>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</si>
  <si>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</si>
  <si>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</si>
  <si>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</si>
  <si>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</si>
  <si>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</si>
  <si>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</si>
  <si>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</si>
  <si>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</si>
  <si>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</si>
  <si>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</si>
  <si>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</si>
  <si>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</si>
  <si>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</si>
  <si>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</si>
  <si>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</si>
  <si>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</si>
  <si>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</si>
  <si>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</si>
  <si>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</si>
  <si>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</si>
  <si>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</si>
  <si>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</si>
  <si>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</si>
  <si>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</si>
  <si>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</si>
  <si>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</si>
  <si>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</si>
  <si>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</si>
  <si>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</si>
  <si>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</si>
  <si>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</si>
  <si>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</si>
  <si>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</si>
  <si>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</si>
  <si>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</si>
  <si>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</si>
  <si>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</si>
  <si>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</si>
  <si>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</si>
  <si>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</si>
  <si>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</si>
  <si>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</si>
  <si>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</si>
  <si>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</si>
  <si>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</si>
  <si>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</si>
  <si>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</si>
  <si>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</si>
  <si>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</si>
  <si>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</si>
  <si>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</si>
  <si>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</si>
  <si>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</si>
  <si>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</si>
  <si>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</si>
  <si>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</si>
  <si>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</si>
  <si>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</si>
  <si>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</si>
  <si>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</si>
  <si>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</si>
  <si>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</si>
  <si>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</si>
  <si>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</si>
  <si>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</si>
  <si>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</si>
  <si>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</si>
  <si>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</si>
  <si>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</si>
  <si>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</si>
  <si>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</si>
  <si>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</si>
  <si>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</si>
  <si>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</si>
  <si>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</si>
  <si>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</si>
  <si>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</si>
  <si>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</si>
  <si>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</si>
  <si>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</si>
  <si>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</si>
  <si>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</si>
  <si>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</si>
  <si>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</si>
  <si>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</si>
  <si>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</si>
  <si>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</si>
  <si>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</si>
  <si>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</si>
  <si>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</si>
  <si>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</si>
  <si>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</si>
  <si>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</si>
  <si>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</si>
  <si>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</si>
  <si>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</si>
  <si>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</si>
  <si>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</si>
  <si>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</si>
  <si>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</si>
  <si>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</si>
  <si>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</si>
  <si>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</si>
  <si>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</si>
  <si>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</si>
  <si>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</si>
  <si>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</si>
  <si>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</si>
  <si>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</si>
  <si>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</si>
  <si>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</si>
  <si>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</si>
  <si>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</si>
  <si>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</si>
  <si>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</si>
  <si>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</si>
  <si>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</si>
  <si>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</si>
  <si>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</si>
  <si>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</si>
  <si>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</si>
  <si>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</si>
  <si>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</si>
  <si>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</si>
  <si>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</si>
  <si>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</si>
  <si>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</si>
  <si>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</si>
  <si>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</si>
  <si>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</si>
  <si>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</si>
  <si>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</si>
  <si>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</si>
  <si>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</si>
  <si>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</si>
  <si>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</si>
  <si>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</si>
  <si>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</si>
  <si>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</si>
  <si>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</si>
  <si>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</si>
  <si>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</si>
  <si>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</si>
  <si>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</si>
  <si>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</si>
  <si>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</si>
  <si>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</si>
  <si>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</si>
  <si>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</si>
  <si>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</si>
  <si>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</si>
  <si>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</si>
  <si>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</si>
  <si>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</si>
  <si>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</si>
  <si>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</si>
  <si>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</si>
  <si>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</si>
  <si>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</si>
  <si>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</si>
  <si>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</si>
  <si>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</si>
  <si>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</si>
  <si>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</si>
  <si>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</si>
  <si>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</si>
  <si>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</si>
  <si>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</si>
  <si>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</si>
  <si>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</si>
  <si>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</si>
  <si>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</si>
  <si>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</si>
  <si>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</si>
  <si>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</si>
  <si>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</si>
  <si>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</si>
  <si>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</si>
  <si>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</si>
  <si>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</si>
  <si>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</si>
  <si>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</si>
  <si>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</si>
  <si>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</si>
  <si>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</si>
  <si>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</si>
  <si>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</si>
  <si>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</si>
  <si>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</si>
  <si>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</si>
  <si>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</si>
  <si>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</si>
  <si>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</si>
  <si>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</si>
  <si>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</si>
  <si>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</si>
  <si>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</si>
  <si>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</si>
  <si>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</si>
  <si>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</si>
  <si>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</si>
  <si>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</si>
  <si>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</si>
  <si>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</si>
  <si>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</si>
  <si>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</si>
  <si>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</si>
  <si>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</si>
  <si>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</si>
  <si>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</si>
  <si>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</si>
  <si>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</si>
  <si>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</si>
  <si>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</si>
  <si>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</si>
  <si>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</si>
  <si>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</si>
  <si>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</si>
  <si>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</si>
  <si>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</si>
  <si>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</si>
  <si>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</si>
  <si>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</si>
  <si>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</si>
  <si>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</si>
  <si>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</si>
  <si>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</si>
  <si>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</si>
  <si>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</si>
  <si>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</si>
  <si>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</si>
  <si>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</si>
  <si>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</si>
  <si>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</si>
  <si>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</si>
  <si>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</si>
  <si>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</si>
  <si>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</si>
  <si>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</si>
  <si>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</si>
  <si>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</si>
  <si>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</si>
  <si>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</si>
  <si>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</si>
  <si>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</si>
  <si>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</si>
  <si>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</si>
  <si>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</si>
  <si>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</si>
  <si>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</si>
  <si>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</si>
  <si>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</si>
  <si>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</si>
  <si>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</si>
  <si>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</si>
  <si>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</si>
  <si>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</si>
  <si>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</si>
  <si>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</si>
  <si>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</si>
  <si>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</si>
  <si>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</si>
  <si>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</si>
  <si>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</si>
  <si>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</si>
  <si>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</si>
  <si>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</si>
  <si>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</si>
  <si>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</si>
  <si>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</si>
  <si>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</si>
  <si>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</si>
  <si>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</si>
  <si>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</si>
  <si>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</si>
  <si>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</si>
  <si>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</si>
  <si>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</si>
  <si>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</si>
  <si>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</si>
  <si>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</si>
  <si>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</si>
  <si>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</si>
  <si>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</si>
  <si>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</si>
  <si>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</si>
  <si>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</si>
  <si>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</si>
  <si>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</si>
  <si>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</si>
  <si>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</si>
  <si>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</si>
  <si>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</si>
  <si>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</si>
  <si>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</si>
  <si>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</si>
  <si>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</si>
  <si>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</si>
  <si>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</si>
  <si>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</si>
  <si>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</si>
  <si>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</si>
  <si>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</si>
  <si>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</si>
  <si>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</si>
  <si>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</si>
  <si>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</si>
  <si>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</si>
  <si>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</si>
  <si>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</si>
  <si>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</si>
  <si>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</si>
  <si>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</si>
  <si>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</si>
  <si>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</si>
  <si>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</si>
  <si>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</si>
  <si>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</si>
  <si>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</si>
  <si>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</si>
  <si>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</si>
  <si>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</si>
  <si>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</si>
  <si>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</si>
  <si>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</si>
  <si>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</si>
  <si>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</si>
  <si>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</si>
  <si>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</si>
  <si>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</si>
  <si>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</si>
  <si>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</si>
  <si>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</si>
  <si>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</si>
  <si>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</si>
  <si>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</si>
  <si>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</si>
  <si>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</si>
  <si>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</si>
  <si>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</si>
  <si>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</si>
  <si>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</si>
  <si>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</si>
  <si>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</si>
  <si>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</si>
  <si>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</si>
  <si>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</si>
  <si>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</si>
  <si>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</si>
  <si>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</si>
  <si>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</si>
  <si>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</si>
  <si>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</si>
  <si>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</si>
  <si>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</si>
  <si>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</si>
  <si>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</si>
  <si>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</si>
  <si>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</si>
  <si>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</si>
  <si>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</si>
  <si>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</si>
  <si>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</si>
  <si>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</si>
  <si>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</si>
  <si>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</si>
  <si>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</si>
  <si>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</si>
  <si>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</si>
  <si>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</si>
  <si>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</si>
  <si>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</si>
  <si>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</si>
  <si>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</si>
  <si>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</si>
  <si>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</si>
  <si>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</si>
  <si>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</si>
  <si>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</si>
  <si>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</si>
  <si>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</si>
  <si>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</si>
  <si>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</si>
  <si>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</si>
  <si>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</si>
  <si>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</si>
  <si>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</si>
  <si>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</si>
  <si>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</si>
  <si>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</si>
  <si>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</si>
  <si>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</si>
  <si>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</si>
  <si>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</si>
  <si>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</si>
  <si>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</si>
  <si>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</si>
  <si>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</si>
  <si>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</si>
  <si>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</si>
  <si>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</si>
  <si>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</si>
  <si>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</si>
  <si>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</si>
  <si>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</si>
  <si>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</si>
  <si>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</si>
  <si>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</si>
  <si>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</si>
  <si>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</si>
  <si>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</si>
  <si>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</si>
  <si>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</si>
  <si>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</si>
  <si>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</si>
  <si>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</si>
  <si>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</si>
  <si>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</si>
  <si>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</si>
  <si>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</si>
  <si>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</si>
  <si>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</si>
  <si>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</si>
  <si>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</si>
  <si>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</si>
  <si>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</si>
  <si>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</si>
  <si>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</si>
  <si>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</si>
  <si>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</si>
  <si>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</si>
  <si>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</si>
  <si>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</si>
  <si>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</si>
  <si>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</si>
  <si>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</si>
  <si>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</si>
  <si>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</si>
  <si>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</si>
  <si>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</si>
  <si>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</si>
  <si>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</si>
  <si>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</si>
  <si>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</si>
  <si>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</si>
  <si>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</si>
  <si>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</si>
  <si>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</si>
  <si>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</si>
  <si>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</si>
  <si>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</si>
  <si>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</si>
  <si>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</si>
  <si>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</si>
  <si>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</si>
  <si>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</si>
  <si>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</si>
  <si>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</si>
  <si>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</si>
  <si>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</si>
  <si>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</si>
  <si>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</si>
  <si>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</si>
  <si>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</si>
  <si>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</si>
  <si>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</si>
  <si>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</si>
  <si>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</si>
  <si>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</si>
  <si>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</si>
  <si>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</si>
  <si>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</si>
  <si>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</si>
  <si>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</si>
  <si>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</si>
  <si>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</si>
  <si>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</si>
  <si>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</si>
  <si>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</si>
  <si>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</si>
  <si>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</si>
  <si>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</si>
  <si>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</si>
  <si>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</si>
  <si>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</si>
  <si>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</si>
  <si>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</si>
  <si>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</si>
  <si>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</si>
  <si>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</si>
  <si>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</si>
  <si>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</si>
  <si>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</si>
  <si>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</si>
  <si>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</si>
  <si>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</si>
  <si>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</si>
  <si>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</si>
  <si>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</si>
  <si>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</si>
  <si>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</si>
  <si>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</si>
  <si>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</si>
  <si>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</si>
  <si>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</si>
  <si>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</si>
  <si>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</si>
  <si>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</si>
  <si>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</si>
  <si>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</si>
  <si>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</si>
  <si>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</si>
  <si>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</si>
  <si>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</si>
  <si>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</si>
  <si>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</si>
  <si>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</si>
  <si>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</si>
  <si>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</si>
  <si>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</si>
  <si>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</si>
  <si>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</si>
  <si>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</si>
  <si>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</si>
  <si>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</si>
  <si>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</si>
  <si>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</si>
  <si>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</si>
  <si>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</si>
  <si>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</si>
  <si>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</si>
  <si>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</si>
  <si>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</si>
  <si>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</si>
  <si>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</si>
  <si>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</si>
  <si>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</si>
  <si>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</si>
  <si>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</si>
  <si>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</si>
  <si>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</si>
  <si>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</si>
  <si>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</si>
  <si>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</si>
  <si>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</si>
  <si>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</si>
  <si>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</si>
  <si>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</si>
  <si>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</si>
  <si>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</si>
  <si>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</si>
  <si>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</si>
  <si>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</si>
  <si>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</si>
  <si>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</si>
  <si>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</si>
  <si>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</si>
  <si>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</si>
  <si>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</si>
  <si>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</si>
  <si>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</si>
  <si>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</si>
  <si>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</si>
  <si>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</si>
  <si>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</si>
  <si>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</si>
  <si>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</si>
  <si>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</si>
  <si>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</si>
  <si>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</si>
  <si>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</si>
  <si>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</si>
  <si>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</si>
  <si>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</si>
  <si>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</si>
  <si>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</si>
  <si>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</si>
  <si>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</si>
  <si>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</si>
  <si>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</si>
  <si>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</si>
  <si>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</si>
  <si>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</si>
  <si>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</si>
  <si>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</si>
  <si>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</si>
  <si>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</si>
  <si>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</si>
  <si>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</si>
  <si>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</si>
  <si>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</si>
  <si>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</si>
  <si>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</si>
  <si>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</si>
  <si>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</si>
  <si>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</si>
  <si>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</si>
  <si>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</si>
  <si>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</si>
  <si>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</si>
  <si>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</si>
  <si>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</si>
  <si>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</si>
  <si>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</si>
  <si>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</si>
  <si>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</si>
  <si>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</si>
  <si>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</si>
  <si>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</si>
  <si>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</si>
  <si>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</si>
  <si>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</si>
  <si>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</si>
  <si>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</si>
  <si>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</si>
  <si>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</si>
  <si>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</si>
  <si>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</si>
  <si>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</si>
  <si>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</si>
  <si>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</si>
  <si>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</si>
  <si>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</si>
  <si>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</si>
  <si>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</si>
  <si>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</si>
  <si>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</si>
  <si>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</si>
  <si>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</si>
  <si>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</si>
  <si>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</si>
  <si>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</si>
  <si>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</si>
  <si>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</si>
  <si>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</si>
  <si>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</si>
  <si>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</si>
  <si>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</si>
  <si>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</si>
  <si>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</si>
  <si>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</si>
  <si>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</si>
  <si>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</si>
  <si>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</si>
  <si>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</si>
  <si>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</si>
  <si>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</si>
  <si>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</si>
  <si>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</si>
  <si>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</si>
  <si>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</si>
  <si>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</si>
  <si>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</si>
  <si>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</si>
  <si>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</si>
  <si>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</si>
  <si>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</si>
  <si>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</si>
  <si>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</si>
  <si>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</si>
  <si>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</si>
  <si>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</si>
  <si>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</si>
  <si>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</si>
  <si>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</si>
  <si>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</si>
  <si>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</si>
  <si>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</si>
  <si>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</si>
  <si>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</si>
  <si>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</si>
  <si>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</si>
  <si>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</si>
  <si>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</si>
  <si>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</si>
  <si>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</si>
  <si>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</si>
  <si>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</si>
  <si>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</si>
  <si>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</si>
  <si>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</si>
  <si>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</si>
  <si>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</si>
  <si>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</si>
  <si>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</si>
  <si>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</si>
  <si>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</si>
  <si>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</si>
  <si>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</si>
  <si>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</si>
  <si>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</si>
  <si>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</si>
  <si>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</si>
  <si>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</si>
  <si>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</si>
  <si>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</si>
  <si>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</si>
  <si>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</si>
  <si>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</si>
  <si>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</si>
  <si>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</si>
  <si>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</si>
  <si>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</si>
  <si>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</si>
  <si>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</si>
  <si>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</si>
  <si>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</si>
  <si>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</si>
  <si>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</si>
  <si>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</si>
  <si>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</si>
  <si>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</si>
  <si>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</si>
  <si>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</si>
  <si>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</si>
  <si>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</si>
  <si>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</si>
  <si>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</si>
  <si>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</si>
  <si>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</si>
  <si>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</si>
  <si>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</si>
  <si>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</si>
  <si>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</si>
  <si>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</si>
  <si>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</si>
  <si>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</si>
  <si>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</si>
  <si>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</si>
  <si>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</si>
  <si>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</si>
  <si>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</si>
  <si>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</si>
  <si>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</si>
  <si>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</si>
  <si>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</si>
  <si>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</si>
  <si>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</si>
  <si>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</si>
  <si>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</si>
  <si>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</si>
  <si>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</si>
  <si>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</si>
  <si>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</si>
  <si>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</si>
  <si>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</si>
  <si>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</si>
  <si>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</si>
  <si>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</si>
  <si>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</si>
  <si>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</si>
  <si>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</si>
  <si>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</si>
  <si>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</si>
  <si>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</si>
  <si>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</si>
  <si>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</si>
  <si>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</si>
  <si>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</si>
  <si>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</si>
  <si>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</si>
  <si>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</si>
  <si>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</si>
  <si>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</si>
  <si>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</si>
  <si>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</si>
  <si>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</si>
  <si>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</si>
  <si>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</si>
  <si>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</si>
  <si>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</si>
  <si>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</si>
  <si>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</si>
  <si>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</si>
  <si>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</si>
  <si>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</si>
  <si>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</si>
  <si>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</si>
  <si>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</si>
  <si>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</si>
  <si>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</si>
  <si>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</si>
  <si>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</si>
  <si>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</si>
  <si>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</si>
  <si>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</si>
  <si>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</si>
  <si>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</si>
  <si>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</si>
  <si>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</si>
  <si>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</si>
  <si>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</si>
  <si>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</si>
  <si>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</si>
  <si>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</si>
  <si>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</si>
  <si>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</si>
  <si>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</si>
  <si>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</si>
  <si>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</si>
  <si>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</si>
  <si>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</si>
  <si>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</si>
  <si>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</si>
  <si>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</si>
  <si>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</si>
  <si>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</si>
  <si>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</si>
  <si>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</si>
  <si>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</si>
  <si>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</si>
  <si>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</si>
  <si>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</si>
  <si>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</si>
  <si>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</si>
  <si>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</si>
  <si>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</si>
  <si>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</si>
  <si>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</si>
  <si>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</si>
  <si>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</si>
  <si>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</si>
  <si>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</si>
  <si>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</si>
  <si>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</si>
  <si>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</si>
  <si>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</si>
  <si>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</si>
  <si>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</si>
  <si>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</si>
  <si>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</si>
  <si>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</si>
  <si>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</si>
  <si>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</si>
  <si>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</si>
  <si>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</si>
  <si>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</si>
  <si>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</si>
  <si>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</si>
  <si>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</si>
  <si>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</si>
  <si>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</si>
  <si>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</si>
  <si>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</si>
  <si>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</si>
  <si>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</si>
  <si>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</si>
  <si>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</si>
  <si>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</si>
  <si>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</si>
  <si>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</si>
  <si>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</si>
  <si>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</si>
  <si>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</si>
  <si>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</si>
  <si>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</si>
  <si>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</si>
  <si>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</si>
  <si>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</si>
  <si>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</si>
  <si>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</si>
  <si>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</si>
  <si>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</si>
  <si>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</si>
  <si>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</si>
  <si>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</si>
  <si>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</si>
  <si>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</si>
  <si>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</si>
  <si>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</si>
  <si>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</si>
  <si>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</si>
  <si>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</si>
  <si>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</si>
  <si>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</si>
  <si>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</si>
  <si>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</si>
  <si>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</si>
  <si>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</si>
  <si>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</si>
  <si>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</si>
  <si>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</si>
  <si>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</si>
  <si>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</si>
  <si>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</si>
  <si>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</si>
  <si>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</si>
  <si>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</si>
  <si>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</si>
  <si>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</si>
  <si>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</si>
  <si>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</si>
  <si>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</si>
  <si>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</si>
  <si>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</si>
  <si>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</si>
  <si>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</si>
  <si>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</si>
  <si>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</si>
  <si>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</si>
  <si>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</si>
  <si>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</si>
  <si>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</si>
  <si>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</si>
  <si>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</si>
  <si>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</si>
  <si>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</si>
  <si>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</si>
  <si>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</si>
  <si>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</si>
  <si>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</si>
  <si>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</si>
  <si>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</si>
  <si>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</si>
  <si>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</si>
  <si>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</si>
  <si>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</si>
  <si>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</si>
  <si>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</si>
  <si>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</si>
  <si>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</si>
  <si>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</si>
  <si>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</si>
  <si>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</si>
  <si>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</si>
  <si>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</si>
  <si>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</si>
  <si>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</si>
  <si>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</si>
  <si>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</si>
  <si>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</si>
  <si>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</si>
  <si>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</si>
  <si>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</si>
  <si>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</si>
  <si>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</si>
  <si>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</si>
  <si>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</si>
  <si>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</si>
  <si>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</si>
  <si>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</si>
  <si>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</si>
  <si>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</si>
  <si>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</si>
  <si>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</si>
  <si>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</si>
  <si>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</si>
  <si>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</si>
  <si>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</si>
  <si>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</si>
  <si>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</si>
  <si>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</si>
  <si>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</si>
  <si>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</si>
  <si>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</si>
  <si>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</si>
  <si>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</si>
  <si>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</si>
  <si>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</si>
  <si>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</si>
  <si>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</si>
  <si>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</si>
  <si>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</si>
  <si>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</si>
  <si>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</si>
  <si>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</si>
  <si>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</si>
  <si>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</si>
  <si>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</si>
  <si>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</si>
  <si>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</si>
  <si>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</si>
  <si>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</si>
  <si>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</si>
  <si>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</si>
  <si>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</si>
  <si>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</si>
  <si>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</si>
  <si>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</si>
  <si>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</si>
  <si>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</si>
  <si>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</si>
  <si>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</si>
  <si>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</si>
  <si>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</si>
  <si>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</si>
  <si>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</si>
  <si>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</si>
  <si>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</si>
  <si>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</si>
  <si>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</si>
  <si>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</si>
  <si>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</si>
  <si>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</si>
  <si>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</si>
  <si>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</si>
  <si>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</si>
  <si>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</si>
  <si>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</si>
  <si>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</si>
  <si>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</si>
  <si>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</si>
  <si>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</si>
  <si>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</si>
  <si>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</si>
  <si>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</si>
  <si>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</si>
  <si>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</si>
  <si>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</si>
  <si>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</si>
  <si>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</si>
  <si>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</si>
  <si>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</si>
  <si>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</si>
  <si>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</si>
  <si>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</si>
  <si>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</si>
  <si>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</si>
  <si>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</si>
  <si>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</si>
  <si>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</si>
  <si>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</si>
  <si>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</si>
  <si>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</si>
  <si>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</si>
  <si>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</si>
  <si>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</si>
  <si>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</si>
  <si>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</si>
  <si>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</si>
  <si>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</si>
  <si>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</si>
  <si>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</si>
  <si>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</si>
  <si>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</si>
  <si>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</si>
  <si>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</si>
  <si>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</si>
  <si>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</si>
  <si>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</si>
  <si>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</si>
  <si>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</si>
  <si>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</si>
  <si>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</si>
  <si>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</si>
  <si>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</si>
  <si>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</si>
  <si>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</si>
  <si>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</si>
  <si>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</si>
  <si>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</si>
  <si>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</si>
  <si>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</si>
  <si>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</si>
  <si>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</si>
  <si>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</si>
  <si>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</si>
  <si>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</si>
  <si>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</si>
  <si>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</si>
  <si>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</si>
  <si>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</si>
  <si>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</si>
  <si>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</si>
  <si>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</si>
  <si>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</si>
  <si>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</si>
  <si>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</si>
  <si>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</si>
  <si>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</si>
  <si>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</si>
  <si>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</si>
  <si>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</si>
  <si>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</si>
  <si>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</si>
  <si>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</si>
  <si>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</si>
  <si>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</si>
  <si>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</si>
  <si>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</si>
  <si>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</si>
  <si>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</si>
  <si>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</si>
  <si>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</si>
  <si>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</si>
  <si>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</si>
  <si>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</si>
  <si>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</si>
  <si>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</si>
  <si>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</si>
  <si>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</si>
  <si>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</si>
  <si>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</si>
  <si>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</si>
  <si>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</si>
  <si>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</si>
  <si>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</si>
  <si>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</si>
  <si>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</si>
  <si>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</si>
  <si>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</si>
  <si>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</si>
  <si>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</si>
  <si>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</si>
  <si>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</si>
  <si>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</si>
  <si>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</si>
  <si>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</si>
  <si>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</si>
  <si>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</si>
  <si>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</si>
  <si>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</si>
  <si>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</si>
  <si>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</si>
  <si>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</si>
  <si>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</si>
  <si>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</si>
  <si>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</si>
  <si>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</si>
  <si>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</si>
  <si>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</si>
  <si>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</si>
  <si>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</si>
  <si>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</si>
  <si>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</si>
  <si>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</si>
  <si>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</si>
  <si>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</si>
  <si>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</si>
  <si>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</si>
  <si>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</si>
  <si>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</si>
  <si>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</si>
  <si>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</si>
  <si>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</si>
  <si>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</si>
  <si>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</si>
  <si>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</si>
  <si>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</si>
  <si>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</si>
  <si>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</si>
  <si>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</si>
  <si>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</si>
  <si>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</si>
  <si>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</si>
  <si>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</si>
  <si>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</si>
  <si>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</si>
  <si>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</si>
  <si>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</si>
  <si>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</si>
  <si>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</si>
  <si>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</si>
  <si>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</si>
  <si>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</si>
  <si>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</si>
  <si>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</si>
  <si>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</si>
  <si>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</si>
  <si>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</si>
  <si>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</si>
  <si>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</si>
  <si>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</si>
  <si>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</si>
  <si>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</si>
  <si>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</si>
  <si>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</si>
  <si>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</si>
  <si>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</si>
  <si>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</si>
  <si>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</si>
  <si>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</si>
  <si>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</si>
  <si>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</si>
  <si>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</si>
  <si>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</si>
  <si>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</si>
  <si>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</si>
  <si>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</si>
  <si>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</si>
  <si>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</si>
  <si>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</si>
  <si>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</si>
  <si>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</si>
  <si>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</si>
  <si>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</si>
  <si>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</si>
  <si>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</si>
  <si>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</si>
  <si>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</si>
  <si>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</si>
  <si>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</si>
  <si>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</si>
  <si>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</si>
  <si>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</si>
  <si>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</si>
  <si>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</si>
  <si>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</si>
  <si>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</si>
  <si>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</si>
  <si>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</si>
  <si>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</si>
  <si>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</si>
  <si>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</si>
  <si>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</si>
  <si>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</si>
  <si>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</si>
  <si>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</si>
  <si>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</si>
  <si>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</si>
  <si>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</si>
  <si>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</si>
  <si>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</si>
  <si>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</si>
  <si>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</si>
  <si>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</si>
  <si>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</si>
  <si>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</si>
  <si>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</si>
  <si>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</si>
  <si>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</si>
  <si>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</si>
  <si>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</si>
  <si>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</si>
  <si>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</si>
  <si>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</si>
  <si>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</si>
  <si>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</si>
  <si>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</si>
  <si>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</si>
  <si>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</si>
  <si>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</si>
  <si>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</si>
  <si>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</si>
  <si>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</si>
  <si>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</si>
  <si>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</si>
  <si>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</si>
  <si>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</si>
  <si>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</si>
  <si>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</si>
  <si>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</si>
  <si>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</si>
  <si>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</si>
  <si>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</si>
  <si>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</si>
  <si>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</si>
  <si>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</si>
  <si>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</si>
  <si>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</si>
  <si>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</si>
  <si>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</si>
  <si>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</si>
  <si>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</si>
  <si>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</si>
  <si>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</si>
  <si>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</si>
  <si>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</si>
  <si>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</si>
  <si>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</si>
  <si>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</si>
  <si>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</si>
  <si>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</si>
  <si>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</si>
  <si>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</si>
  <si>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</si>
  <si>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</si>
  <si>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</si>
  <si>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</si>
  <si>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</si>
  <si>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</si>
  <si>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</si>
  <si>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</si>
  <si>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</si>
  <si>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</si>
  <si>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</si>
  <si>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</si>
  <si>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</si>
  <si>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</si>
  <si>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</si>
  <si>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</si>
  <si>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</si>
  <si>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</si>
  <si>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</si>
  <si>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</si>
  <si>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</si>
  <si>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</si>
  <si>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</si>
  <si>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</si>
  <si>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</si>
  <si>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</si>
  <si>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</si>
  <si>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</si>
  <si>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</si>
  <si>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</si>
  <si>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</si>
  <si>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</si>
  <si>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</si>
  <si>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</si>
  <si>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</si>
  <si>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</si>
  <si>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</si>
  <si>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</si>
  <si>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</si>
  <si>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</si>
  <si>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</si>
  <si>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</si>
  <si>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</si>
  <si>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</si>
  <si>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</si>
  <si>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</si>
  <si>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</si>
  <si>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</si>
  <si>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</si>
  <si>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</si>
  <si>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</si>
  <si>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</si>
  <si>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</si>
  <si>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</si>
  <si>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</si>
  <si>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</si>
  <si>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</si>
  <si>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</si>
  <si>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</si>
  <si>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</si>
  <si>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</si>
  <si>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</si>
  <si>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</si>
  <si>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</si>
  <si>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</si>
  <si>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</si>
  <si>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</si>
  <si>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</si>
  <si>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</si>
  <si>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</si>
  <si>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</si>
  <si>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</si>
  <si>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</si>
  <si>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</si>
  <si>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</si>
  <si>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</si>
  <si>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</si>
  <si>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</si>
  <si>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</si>
  <si>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</si>
  <si>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</si>
  <si>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</si>
  <si>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</si>
  <si>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</si>
  <si>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</si>
  <si>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</si>
  <si>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</si>
  <si>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</si>
  <si>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</si>
  <si>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</si>
  <si>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</si>
  <si>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</si>
  <si>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</si>
  <si>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</si>
  <si>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</si>
  <si>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</si>
  <si>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</si>
  <si>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</si>
  <si>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</si>
  <si>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</si>
  <si>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</si>
  <si>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</si>
  <si>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</si>
  <si>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</si>
  <si>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</si>
  <si>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</si>
  <si>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</si>
  <si>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</si>
  <si>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</si>
  <si>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</si>
  <si>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</si>
  <si>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</si>
  <si>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</si>
  <si>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</si>
  <si>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</si>
  <si>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</si>
  <si>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</si>
  <si>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</si>
  <si>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</si>
  <si>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</si>
  <si>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</si>
  <si>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</si>
  <si>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</si>
  <si>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</si>
  <si>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</si>
  <si>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</si>
  <si>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</si>
  <si>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</si>
  <si>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</si>
  <si>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</si>
  <si>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</si>
  <si>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</si>
  <si>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</si>
  <si>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</si>
  <si>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</si>
  <si>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</si>
  <si>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</si>
  <si>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</si>
  <si>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</si>
  <si>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</si>
  <si>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</si>
  <si>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</si>
  <si>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</si>
  <si>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</si>
  <si>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</si>
  <si>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</si>
  <si>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</si>
  <si>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</si>
  <si>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</si>
  <si>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</si>
  <si>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</si>
  <si>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</si>
  <si>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</si>
  <si>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</si>
  <si>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</si>
  <si>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</si>
  <si>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</si>
  <si>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</si>
  <si>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</si>
  <si>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</si>
  <si>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</si>
  <si>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</si>
  <si>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</si>
  <si>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</si>
  <si>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</si>
  <si>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</si>
  <si>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</si>
  <si>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</si>
  <si>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</si>
  <si>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</si>
  <si>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</si>
  <si>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</si>
  <si>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</si>
  <si>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</si>
  <si>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</si>
  <si>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</si>
  <si>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</si>
  <si>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</si>
  <si>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</si>
  <si>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</si>
  <si>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</si>
  <si>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</si>
  <si>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</si>
  <si>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</si>
  <si>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</si>
  <si>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</si>
  <si>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</si>
  <si>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</si>
  <si>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</si>
  <si>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</si>
  <si>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</si>
  <si>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</si>
  <si>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</si>
  <si>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</si>
  <si>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</si>
  <si>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</si>
  <si>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</si>
  <si>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</si>
  <si>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</si>
  <si>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</si>
  <si>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</si>
  <si>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</si>
  <si>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</si>
  <si>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</si>
  <si>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</si>
  <si>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</si>
  <si>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</si>
  <si>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</si>
  <si>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</si>
  <si>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</si>
  <si>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</si>
  <si>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</si>
  <si>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</si>
  <si>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</si>
  <si>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</si>
  <si>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</si>
  <si>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</si>
  <si>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</si>
  <si>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</si>
  <si>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</si>
  <si>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</si>
  <si>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</si>
  <si>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</si>
  <si>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</si>
  <si>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</si>
  <si>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</si>
  <si>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</si>
  <si>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</si>
  <si>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</si>
  <si>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</si>
  <si>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</si>
  <si>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</si>
  <si>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</si>
  <si>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</si>
  <si>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</si>
  <si>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</si>
  <si>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</si>
  <si>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</si>
  <si>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</si>
  <si>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</si>
  <si>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</si>
  <si>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</si>
  <si>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</si>
  <si>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</si>
  <si>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</si>
  <si>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</si>
  <si>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</si>
  <si>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</si>
  <si>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</si>
  <si>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</si>
  <si>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</si>
  <si>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</si>
  <si>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</si>
  <si>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</si>
  <si>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</si>
  <si>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</si>
  <si>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</si>
  <si>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</si>
  <si>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</si>
  <si>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</si>
  <si>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</si>
  <si>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</si>
  <si>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</si>
  <si>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</si>
  <si>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</si>
  <si>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</si>
  <si>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</si>
  <si>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</si>
  <si>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</si>
  <si>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</si>
  <si>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</si>
  <si>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</si>
  <si>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</si>
  <si>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</si>
  <si>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</si>
  <si>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</si>
  <si>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</si>
  <si>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</si>
  <si>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</si>
  <si>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</si>
  <si>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</si>
  <si>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</si>
  <si>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</si>
  <si>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</si>
  <si>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</si>
  <si>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</si>
  <si>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</si>
  <si>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</si>
  <si>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</si>
  <si>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</si>
  <si>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</si>
  <si>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</si>
  <si>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</si>
  <si>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</si>
  <si>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</si>
  <si>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</si>
  <si>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</si>
  <si>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</si>
  <si>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</si>
  <si>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</si>
  <si>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</si>
  <si>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</si>
  <si>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</si>
  <si>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</si>
  <si>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</si>
  <si>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</si>
  <si>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</si>
  <si>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</si>
  <si>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</si>
  <si>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</si>
  <si>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</si>
  <si>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</si>
  <si>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</si>
  <si>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</si>
  <si>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</si>
  <si>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</si>
  <si>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</si>
  <si>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</si>
  <si>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</si>
  <si>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</si>
  <si>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</si>
  <si>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</si>
  <si>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</si>
  <si>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</si>
  <si>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</si>
  <si>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</si>
  <si>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</si>
  <si>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</si>
  <si>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</si>
  <si>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</si>
  <si>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</si>
  <si>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</si>
  <si>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</si>
  <si>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</si>
  <si>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</si>
  <si>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</si>
  <si>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</si>
  <si>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</si>
  <si>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</si>
  <si>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</si>
  <si>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</si>
  <si>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</si>
  <si>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</si>
  <si>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</si>
  <si>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</si>
  <si>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</si>
  <si>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</si>
  <si>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</si>
  <si>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</si>
  <si>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</si>
  <si>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</si>
  <si>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</si>
  <si>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</si>
  <si>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</si>
  <si>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</si>
  <si>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</si>
  <si>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</si>
  <si>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</si>
  <si>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</si>
  <si>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</si>
  <si>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</si>
  <si>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</si>
  <si>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</si>
  <si>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</si>
  <si>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</si>
  <si>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</si>
  <si>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</si>
  <si>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</si>
  <si>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</si>
  <si>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</si>
  <si>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</si>
  <si>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</si>
  <si>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</si>
  <si>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</si>
  <si>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</si>
  <si>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</si>
  <si>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</si>
  <si>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</si>
  <si>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</si>
  <si>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</si>
  <si>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</si>
  <si>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</si>
  <si>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</si>
  <si>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</si>
  <si>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</si>
  <si>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</si>
  <si>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</si>
  <si>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</si>
  <si>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</si>
  <si>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</si>
  <si>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</si>
  <si>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</si>
  <si>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</si>
  <si>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</si>
  <si>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</si>
  <si>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</si>
  <si>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</si>
  <si>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</si>
  <si>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</si>
  <si>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</si>
  <si>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</si>
  <si>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</si>
  <si>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</si>
  <si>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</si>
  <si>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</si>
  <si>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</si>
  <si>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</si>
  <si>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</si>
  <si>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</si>
  <si>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</si>
  <si>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</si>
  <si>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</si>
  <si>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</si>
  <si>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</si>
  <si>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</si>
  <si>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</si>
  <si>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</si>
  <si>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</si>
  <si>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</si>
  <si>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</si>
  <si>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</si>
  <si>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</si>
  <si>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</si>
  <si>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</si>
  <si>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</si>
  <si>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</si>
  <si>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</si>
  <si>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</si>
  <si>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</si>
  <si>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</si>
  <si>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</si>
  <si>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</si>
  <si>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</si>
  <si>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</si>
  <si>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</si>
  <si>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</si>
  <si>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</si>
  <si>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</si>
  <si>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</si>
  <si>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</si>
  <si>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</si>
  <si>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</si>
  <si>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</si>
  <si>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</si>
  <si>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</si>
  <si>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</si>
  <si>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</si>
  <si>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</si>
  <si>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</si>
  <si>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</si>
  <si>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</si>
  <si>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</si>
  <si>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</si>
  <si>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</si>
  <si>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</si>
  <si>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</si>
  <si>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</si>
  <si>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</si>
  <si>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</si>
  <si>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</si>
  <si>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</si>
  <si>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</si>
  <si>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</si>
  <si>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</si>
  <si>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</si>
  <si>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</si>
  <si>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</si>
  <si>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</si>
  <si>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</si>
  <si>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</si>
  <si>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</si>
  <si>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</si>
  <si>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</si>
  <si>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</si>
  <si>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</si>
  <si>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</si>
  <si>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</si>
  <si>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</si>
  <si>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</si>
  <si>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</si>
  <si>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</si>
  <si>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</si>
  <si>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</si>
  <si>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</si>
  <si>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</si>
  <si>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</si>
  <si>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</si>
  <si>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</si>
  <si>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</si>
  <si>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</si>
  <si>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</si>
  <si>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</si>
  <si>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</si>
  <si>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</si>
  <si>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</si>
  <si>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</si>
  <si>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</si>
  <si>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</si>
  <si>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</si>
  <si>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</si>
  <si>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</si>
  <si>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</si>
  <si>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</si>
  <si>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</si>
  <si>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</si>
  <si>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</si>
  <si>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</si>
  <si>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</si>
  <si>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</si>
  <si>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</si>
  <si>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</si>
  <si>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</si>
  <si>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</si>
  <si>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</si>
  <si>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</si>
  <si>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</si>
  <si>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</si>
  <si>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</si>
  <si>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</si>
  <si>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</si>
  <si>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</si>
  <si>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</si>
  <si>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</si>
  <si>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</si>
  <si>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</si>
  <si>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</si>
  <si>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</si>
  <si>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</si>
  <si>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</si>
  <si>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</si>
  <si>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</si>
  <si>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</si>
  <si>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</si>
  <si>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</si>
  <si>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</si>
  <si>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</si>
  <si>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</si>
  <si>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</si>
  <si>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</si>
  <si>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</si>
  <si>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</si>
  <si>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</si>
  <si>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</si>
  <si>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</si>
  <si>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</si>
  <si>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</si>
  <si>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</si>
  <si>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</si>
  <si>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</si>
  <si>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</si>
  <si>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</si>
  <si>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</si>
  <si>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</si>
  <si>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</si>
  <si>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</si>
  <si>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</si>
  <si>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</si>
  <si>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</si>
  <si>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</si>
  <si>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</si>
  <si>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</si>
  <si>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</si>
  <si>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</si>
  <si>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</si>
  <si>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</si>
  <si>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</si>
  <si>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</si>
  <si>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</si>
  <si>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</si>
  <si>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</si>
  <si>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</si>
  <si>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</si>
  <si>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</si>
  <si>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</si>
  <si>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</si>
  <si>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</si>
  <si>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</si>
  <si>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</si>
  <si>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</si>
  <si>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</si>
  <si>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</si>
  <si>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</si>
  <si>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</si>
  <si>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</si>
  <si>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</si>
  <si>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</si>
  <si>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</si>
  <si>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</si>
  <si>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</si>
  <si>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</si>
  <si>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</si>
  <si>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</si>
  <si>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</si>
  <si>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</si>
  <si>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</si>
  <si>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</si>
  <si>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</si>
  <si>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</si>
  <si>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</si>
  <si>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</si>
  <si>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</si>
  <si>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</si>
  <si>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</si>
  <si>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</si>
  <si>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</si>
  <si>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</si>
  <si>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</si>
  <si>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</si>
  <si>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</si>
  <si>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</si>
  <si>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</si>
  <si>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</si>
  <si>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</si>
  <si>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</si>
  <si>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</si>
  <si>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</si>
  <si>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</si>
  <si>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</si>
  <si>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</si>
  <si>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</si>
  <si>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</si>
  <si>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</si>
  <si>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</si>
  <si>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</si>
  <si>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</si>
  <si>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</si>
  <si>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</si>
  <si>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</si>
  <si>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</si>
  <si>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</si>
  <si>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</si>
  <si>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</si>
  <si>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</si>
  <si>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</si>
  <si>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</si>
  <si>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</si>
  <si>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</si>
  <si>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</si>
  <si>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</si>
  <si>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</si>
  <si>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</si>
  <si>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</si>
  <si>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</si>
  <si>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</si>
  <si>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</si>
  <si>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</si>
  <si>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</si>
  <si>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</si>
  <si>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</si>
  <si>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</si>
  <si>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</si>
  <si>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</si>
  <si>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</si>
  <si>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</si>
  <si>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</si>
  <si>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</si>
  <si>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</si>
  <si>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</si>
  <si>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</si>
  <si>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</si>
  <si>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</si>
  <si>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</si>
  <si>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</si>
  <si>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</si>
  <si>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</si>
  <si>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</si>
  <si>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</si>
  <si>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</si>
  <si>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</si>
  <si>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</si>
  <si>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</si>
  <si>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</si>
  <si>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</si>
  <si>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</si>
  <si>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</si>
  <si>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</si>
  <si>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</si>
  <si>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</si>
  <si>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</si>
  <si>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</si>
  <si>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</si>
  <si>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</si>
  <si>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</si>
  <si>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</si>
  <si>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</si>
  <si>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</si>
  <si>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</si>
  <si>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</si>
  <si>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</si>
  <si>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</si>
  <si>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</si>
  <si>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</si>
  <si>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</si>
  <si>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</si>
  <si>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</si>
  <si>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</si>
  <si>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</si>
  <si>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</si>
  <si>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</si>
  <si>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</si>
  <si>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</si>
  <si>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</si>
  <si>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</si>
  <si>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</si>
  <si>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</si>
  <si>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</si>
  <si>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</si>
  <si>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</si>
  <si>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</si>
  <si>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</si>
  <si>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</si>
  <si>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</si>
  <si>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</si>
  <si>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</si>
  <si>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</si>
  <si>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</si>
  <si>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</si>
  <si>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</si>
  <si>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</si>
  <si>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</si>
  <si>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</si>
  <si>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</si>
  <si>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</si>
  <si>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</si>
  <si>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</si>
  <si>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</si>
  <si>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</si>
  <si>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</si>
  <si>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</si>
  <si>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</si>
  <si>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</si>
  <si>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</si>
  <si>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</si>
  <si>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</si>
  <si>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</si>
  <si>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</si>
  <si>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</si>
  <si>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</si>
  <si>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</si>
  <si>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</si>
  <si>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</si>
  <si>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</si>
  <si>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</si>
  <si>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</si>
  <si>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</si>
  <si>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</si>
  <si>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</si>
  <si>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</si>
  <si>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</si>
  <si>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</si>
  <si>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</si>
  <si>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</si>
  <si>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</si>
  <si>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</si>
  <si>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</si>
  <si>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</si>
  <si>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</si>
  <si>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</si>
  <si>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</si>
  <si>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</si>
  <si>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</si>
  <si>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</si>
  <si>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</si>
  <si>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</si>
  <si>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</si>
  <si>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</si>
  <si>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</si>
  <si>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</si>
  <si>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</si>
  <si>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</si>
  <si>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</si>
  <si>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</si>
  <si>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</si>
  <si>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</si>
  <si>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</si>
  <si>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</si>
  <si>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</si>
  <si>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</si>
  <si>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</si>
  <si>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</si>
  <si>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</si>
  <si>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</si>
  <si>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</si>
  <si>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</si>
  <si>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</si>
  <si>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</si>
  <si>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</si>
  <si>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</si>
  <si>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</si>
  <si>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</si>
  <si>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</si>
  <si>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</si>
  <si>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</si>
  <si>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</si>
  <si>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</si>
  <si>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</si>
  <si>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</si>
  <si>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</si>
  <si>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</si>
  <si>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</si>
  <si>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</si>
  <si>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</si>
  <si>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</si>
  <si>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</si>
  <si>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</si>
  <si>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</si>
  <si>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</si>
  <si>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</si>
  <si>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</si>
  <si>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</si>
  <si>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</si>
  <si>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</si>
  <si>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</si>
  <si>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</si>
  <si>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</si>
  <si>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</si>
  <si>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</si>
  <si>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</si>
  <si>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</si>
  <si>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</si>
  <si>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</si>
  <si>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</si>
  <si>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</si>
  <si>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</si>
  <si>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</si>
  <si>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</si>
  <si>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</si>
  <si>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</si>
  <si>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</si>
  <si>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</si>
  <si>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</si>
  <si>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</si>
  <si>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</si>
  <si>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</si>
  <si>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</si>
  <si>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</si>
  <si>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</si>
  <si>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</si>
  <si>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</si>
  <si>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</si>
  <si>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</si>
  <si>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</si>
  <si>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</si>
  <si>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</si>
  <si>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</si>
  <si>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</si>
  <si>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</si>
  <si>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</si>
  <si>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</si>
  <si>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</si>
  <si>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</si>
  <si>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</si>
  <si>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</si>
  <si>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</si>
  <si>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</si>
  <si>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</si>
  <si>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</si>
  <si>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</si>
  <si>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</si>
  <si>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</si>
  <si>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</si>
  <si>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</si>
  <si>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</si>
  <si>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</si>
  <si>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</si>
  <si>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</si>
  <si>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</si>
  <si>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</si>
  <si>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</si>
  <si>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</si>
  <si>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</si>
  <si>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</si>
  <si>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</si>
  <si>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</si>
  <si>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</si>
  <si>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</si>
  <si>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</si>
  <si>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</si>
  <si>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</si>
  <si>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</si>
  <si>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</si>
  <si>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</si>
  <si>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</si>
  <si>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</si>
  <si>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</si>
  <si>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</si>
  <si>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</si>
  <si>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</si>
  <si>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</si>
  <si>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</si>
  <si>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</si>
  <si>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</si>
  <si>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</si>
  <si>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</si>
  <si>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</si>
  <si>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</si>
  <si>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</si>
  <si>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</si>
  <si>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</si>
  <si>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</si>
  <si>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</si>
  <si>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</si>
  <si>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</si>
  <si>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</si>
  <si>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</si>
  <si>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</si>
  <si>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</si>
  <si>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</si>
  <si>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</si>
  <si>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</si>
  <si>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</si>
  <si>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</si>
  <si>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</si>
  <si>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</si>
  <si>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</si>
  <si>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</si>
  <si>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</si>
  <si>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</si>
  <si>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</si>
  <si>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</si>
  <si>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</si>
  <si>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</si>
  <si>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</si>
  <si>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</si>
  <si>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</si>
  <si>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</si>
  <si>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</si>
  <si>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</si>
  <si>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</si>
  <si>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</si>
  <si>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</si>
  <si>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</si>
  <si>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</si>
  <si>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</si>
  <si>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</si>
  <si>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</si>
  <si>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</si>
  <si>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</si>
  <si>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</si>
  <si>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</si>
  <si>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</si>
  <si>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</si>
  <si>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</si>
  <si>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</si>
  <si>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</si>
  <si>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</si>
  <si>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</si>
  <si>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</si>
  <si>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</si>
  <si>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</si>
  <si>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</si>
  <si>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</si>
  <si>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</si>
  <si>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</si>
  <si>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</si>
  <si>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</si>
  <si>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</si>
  <si>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</si>
  <si>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</si>
  <si>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</si>
  <si>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</si>
  <si>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</si>
  <si>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</si>
  <si>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</si>
  <si>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</si>
  <si>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</si>
  <si>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</si>
  <si>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</si>
  <si>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</si>
  <si>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</si>
  <si>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</si>
  <si>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</si>
  <si>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</si>
  <si>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</si>
  <si>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</si>
  <si>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</si>
  <si>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</si>
  <si>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</si>
  <si>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</si>
  <si>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</si>
  <si>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</si>
  <si>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</si>
  <si>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</si>
  <si>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</si>
  <si>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</si>
  <si>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</si>
  <si>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</si>
  <si>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</si>
  <si>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</si>
  <si>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</si>
  <si>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</si>
  <si>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</si>
  <si>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</si>
  <si>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</si>
  <si>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</si>
  <si>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</si>
  <si>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</si>
  <si>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</si>
  <si>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</si>
  <si>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</si>
  <si>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</si>
  <si>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</si>
  <si>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</si>
  <si>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</si>
  <si>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</si>
  <si>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</si>
  <si>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</si>
  <si>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</si>
  <si>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</si>
  <si>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</si>
  <si>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</si>
  <si>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</si>
  <si>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</si>
  <si>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</si>
  <si>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</si>
  <si>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</si>
  <si>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</si>
  <si>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</si>
  <si>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</si>
  <si>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</si>
  <si>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</si>
  <si>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</si>
  <si>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</si>
  <si>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</si>
  <si>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</si>
  <si>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</si>
  <si>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</si>
  <si>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</si>
  <si>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</si>
  <si>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</si>
  <si>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</si>
  <si>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</si>
  <si>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</si>
  <si>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</si>
  <si>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</si>
  <si>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</si>
  <si>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</si>
  <si>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</si>
  <si>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</si>
  <si>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</si>
  <si>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</si>
  <si>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</si>
  <si>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</si>
  <si>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</si>
  <si>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</si>
  <si>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</si>
  <si>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</si>
  <si>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</si>
  <si>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</si>
  <si>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</si>
  <si>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</si>
  <si>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</si>
  <si>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</si>
  <si>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</si>
  <si>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</si>
  <si>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</si>
  <si>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</si>
  <si>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</si>
  <si>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</si>
  <si>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</si>
  <si>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</si>
  <si>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</si>
  <si>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</si>
  <si>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</si>
  <si>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</si>
  <si>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</si>
  <si>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</si>
  <si>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</si>
  <si>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</si>
  <si>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</si>
  <si>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</si>
  <si>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</si>
  <si>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</si>
  <si>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</si>
  <si>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</si>
  <si>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</si>
  <si>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</si>
  <si>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</si>
  <si>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</si>
  <si>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</si>
  <si>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</si>
  <si>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</si>
  <si>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</si>
  <si>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</si>
  <si>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</si>
  <si>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</si>
  <si>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</si>
  <si>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</si>
  <si>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</si>
  <si>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</si>
  <si>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</si>
  <si>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</si>
  <si>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</si>
  <si>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</si>
  <si>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</si>
  <si>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</si>
  <si>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</si>
  <si>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</si>
  <si>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</si>
  <si>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</si>
  <si>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</si>
  <si>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</si>
  <si>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</si>
  <si>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</si>
  <si>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</si>
  <si>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</si>
  <si>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</si>
  <si>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</si>
  <si>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</si>
  <si>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</si>
  <si>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</si>
  <si>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</si>
  <si>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</si>
  <si>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</si>
  <si>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</si>
  <si>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</si>
  <si>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</si>
  <si>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</si>
  <si>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</si>
  <si>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</si>
  <si>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</si>
  <si>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</si>
  <si>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</si>
  <si>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</si>
  <si>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</si>
  <si>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</si>
  <si>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</si>
  <si>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</si>
  <si>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</si>
  <si>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</si>
  <si>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</si>
  <si>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</si>
  <si>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</si>
  <si>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</si>
  <si>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</si>
  <si>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</si>
  <si>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</si>
  <si>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</si>
  <si>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</si>
  <si>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</si>
  <si>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</si>
  <si>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</si>
  <si>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</si>
  <si>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</si>
  <si>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</si>
  <si>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</si>
  <si>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</si>
  <si>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</si>
  <si>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</si>
  <si>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</si>
  <si>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</si>
  <si>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</si>
  <si>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</si>
  <si>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</si>
  <si>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</si>
  <si>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</si>
  <si>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</si>
  <si>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</si>
  <si>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</si>
  <si>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</si>
  <si>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</si>
  <si>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</si>
  <si>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</si>
  <si>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</si>
  <si>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</si>
  <si>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</si>
  <si>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</si>
  <si>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</si>
  <si>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</si>
  <si>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</si>
  <si>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</si>
  <si>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</si>
  <si>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</si>
  <si>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</si>
  <si>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</si>
  <si>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</si>
  <si>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</si>
  <si>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</si>
  <si>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</si>
  <si>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</si>
  <si>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</si>
  <si>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</si>
  <si>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</si>
  <si>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</si>
  <si>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</si>
  <si>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</si>
  <si>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</si>
  <si>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</si>
  <si>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</si>
  <si>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</si>
  <si>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</si>
  <si>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</si>
  <si>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</si>
  <si>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</si>
  <si>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</si>
  <si>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</si>
  <si>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</si>
  <si>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</si>
  <si>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</si>
  <si>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</si>
  <si>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</si>
  <si>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</si>
  <si>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</si>
  <si>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</si>
  <si>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</si>
  <si>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</si>
  <si>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</si>
  <si>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</si>
  <si>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</si>
  <si>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</si>
  <si>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</si>
  <si>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</si>
  <si>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</si>
  <si>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</si>
  <si>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</si>
  <si>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</si>
  <si>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</si>
  <si>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</si>
  <si>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</si>
  <si>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</si>
  <si>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</si>
  <si>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</si>
  <si>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</si>
  <si>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</si>
  <si>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</si>
  <si>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</si>
  <si>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</si>
  <si>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</si>
  <si>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</si>
  <si>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</si>
  <si>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</si>
  <si>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</si>
  <si>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</si>
  <si>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</si>
  <si>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</si>
  <si>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</si>
  <si>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</si>
  <si>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</si>
  <si>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</si>
  <si>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</si>
  <si>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</si>
  <si>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</si>
  <si>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</si>
  <si>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</si>
  <si>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</si>
  <si>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</si>
  <si>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</si>
  <si>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</si>
  <si>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</si>
  <si>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</si>
  <si>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</si>
  <si>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</si>
  <si>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</si>
  <si>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</si>
  <si>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</si>
  <si>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</si>
  <si>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</si>
  <si>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</si>
  <si>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</si>
  <si>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</si>
  <si>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</si>
  <si>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</si>
  <si>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</si>
  <si>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</si>
  <si>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</si>
  <si>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</si>
  <si>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</si>
  <si>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</si>
  <si>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</si>
  <si>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</si>
  <si>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</si>
  <si>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</si>
  <si>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</si>
  <si>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</si>
  <si>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</si>
  <si>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</si>
  <si>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</si>
  <si>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</si>
  <si>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</si>
  <si>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</si>
  <si>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</si>
  <si>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</si>
  <si>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</si>
  <si>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</si>
  <si>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</si>
  <si>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</si>
  <si>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</si>
  <si>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</si>
  <si>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</si>
  <si>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</si>
  <si>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</si>
  <si>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</si>
  <si>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</si>
  <si>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</si>
  <si>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</si>
  <si>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</si>
  <si>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</si>
  <si>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</si>
  <si>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</si>
  <si>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</si>
  <si>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</si>
  <si>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</si>
  <si>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</si>
  <si>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</si>
  <si>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</si>
  <si>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</si>
  <si>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</si>
  <si>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</si>
  <si>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</si>
  <si>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</si>
  <si>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</si>
  <si>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</si>
  <si>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</si>
  <si>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</si>
  <si>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</si>
  <si>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</si>
  <si>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</si>
  <si>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</si>
  <si>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</si>
  <si>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</si>
  <si>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</si>
  <si>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</si>
  <si>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</si>
  <si>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</si>
  <si>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</si>
  <si>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</si>
  <si>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</si>
  <si>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</si>
  <si>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</si>
  <si>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</si>
  <si>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</si>
  <si>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</si>
  <si>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</si>
  <si>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</si>
  <si>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</si>
  <si>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</si>
  <si>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</si>
  <si>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</si>
  <si>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</si>
  <si>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</si>
  <si>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</si>
  <si>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</si>
  <si>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</si>
  <si>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</si>
  <si>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</si>
  <si>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</si>
  <si>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</si>
  <si>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</si>
  <si>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</si>
  <si>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</si>
  <si>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</si>
  <si>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</si>
  <si>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</si>
  <si>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</si>
  <si>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</si>
  <si>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</si>
  <si>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</si>
  <si>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</si>
  <si>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</si>
  <si>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</si>
  <si>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</si>
  <si>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</si>
  <si>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</si>
  <si>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</si>
  <si>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</si>
  <si>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</si>
  <si>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</si>
  <si>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</si>
  <si>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</si>
  <si>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</si>
  <si>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</si>
  <si>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</si>
  <si>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</si>
  <si>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</si>
  <si>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</si>
  <si>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</si>
  <si>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</si>
  <si>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</si>
  <si>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</si>
  <si>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</si>
  <si>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</si>
  <si>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</si>
  <si>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</si>
  <si>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</si>
  <si>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</si>
  <si>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</si>
  <si>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</si>
  <si>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</si>
  <si>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</si>
  <si>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</si>
  <si>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</si>
  <si>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</si>
  <si>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</si>
  <si>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</si>
  <si>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</si>
  <si>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</si>
  <si>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</si>
  <si>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</si>
  <si>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</si>
  <si>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</si>
  <si>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</si>
  <si>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</si>
  <si>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</si>
  <si>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</si>
  <si>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</si>
  <si>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</si>
  <si>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</si>
  <si>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</si>
  <si>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</si>
  <si>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</si>
  <si>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</si>
  <si>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</si>
  <si>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</si>
  <si>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</si>
  <si>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</si>
  <si>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</si>
  <si>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</si>
  <si>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</si>
  <si>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</si>
  <si>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</si>
  <si>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</si>
  <si>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</si>
  <si>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</si>
  <si>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</si>
  <si>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</si>
  <si>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</si>
  <si>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</si>
  <si>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</si>
  <si>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</si>
  <si>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</si>
  <si>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</si>
  <si>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</si>
  <si>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</si>
  <si>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</si>
  <si>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</si>
  <si>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</si>
  <si>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</si>
  <si>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</si>
  <si>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</si>
  <si>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</si>
  <si>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</si>
  <si>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</si>
  <si>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</si>
  <si>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</si>
  <si>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</si>
  <si>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</si>
  <si>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</si>
  <si>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</si>
  <si>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</si>
  <si>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</si>
  <si>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</si>
  <si>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</si>
  <si>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</si>
  <si>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</si>
  <si>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</si>
  <si>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</si>
  <si>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</si>
  <si>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</si>
  <si>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</si>
  <si>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</si>
  <si>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</si>
  <si>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</si>
  <si>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</si>
  <si>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</si>
  <si>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</si>
  <si>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</si>
  <si>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</si>
  <si>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</si>
  <si>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</si>
  <si>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</si>
  <si>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</si>
  <si>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</si>
  <si>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</si>
  <si>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</si>
  <si>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</si>
  <si>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</si>
  <si>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</si>
  <si>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</si>
  <si>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</si>
  <si>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</si>
  <si>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</si>
  <si>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</si>
  <si>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</si>
  <si>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</si>
  <si>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</si>
  <si>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</si>
  <si>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</si>
  <si>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</si>
  <si>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</si>
  <si>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</si>
  <si>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</si>
  <si>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</si>
  <si>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</si>
  <si>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</si>
  <si>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</si>
  <si>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</si>
  <si>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</si>
  <si>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</si>
  <si>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</si>
  <si>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</si>
  <si>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</si>
  <si>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</si>
  <si>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</si>
  <si>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</si>
  <si>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</si>
  <si>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</si>
  <si>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</si>
  <si>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</si>
  <si>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</si>
  <si>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</si>
  <si>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</si>
  <si>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</si>
  <si>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</si>
  <si>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</si>
  <si>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</si>
  <si>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</si>
  <si>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</si>
  <si>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</si>
  <si>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</si>
  <si>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</si>
  <si>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</si>
  <si>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</si>
  <si>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</si>
  <si>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</si>
  <si>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</si>
  <si>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</si>
  <si>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</si>
  <si>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</si>
  <si>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</si>
  <si>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</si>
  <si>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</si>
  <si>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</si>
  <si>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</si>
  <si>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</si>
  <si>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</si>
  <si>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</si>
  <si>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</si>
  <si>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</si>
  <si>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</si>
  <si>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</si>
  <si>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</si>
  <si>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</si>
  <si>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</si>
  <si>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</si>
  <si>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</si>
  <si>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</si>
  <si>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</si>
  <si>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</si>
  <si>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</si>
  <si>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</si>
  <si>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</si>
  <si>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</si>
  <si>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</si>
  <si>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</si>
  <si>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</si>
  <si>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</si>
  <si>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</si>
  <si>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</si>
  <si>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</si>
  <si>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</si>
  <si>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</si>
  <si>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</si>
  <si>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</si>
  <si>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</si>
  <si>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</si>
  <si>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</si>
  <si>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</si>
  <si>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</si>
  <si>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</si>
  <si>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</si>
  <si>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</si>
  <si>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</si>
  <si>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</si>
  <si>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</si>
  <si>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</si>
  <si>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</si>
  <si>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</si>
  <si>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</si>
  <si>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</si>
  <si>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</si>
  <si>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</si>
  <si>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</si>
  <si>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</si>
  <si>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</si>
  <si>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</si>
  <si>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</si>
  <si>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</si>
  <si>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</si>
  <si>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</si>
  <si>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</si>
  <si>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</si>
  <si>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</si>
  <si>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</si>
  <si>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</si>
  <si>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</si>
  <si>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</si>
  <si>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</si>
  <si>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</si>
  <si>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</si>
  <si>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</si>
  <si>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</si>
  <si>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</si>
  <si>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</si>
  <si>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</si>
  <si>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</si>
  <si>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</si>
  <si>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</si>
  <si>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</si>
  <si>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</si>
  <si>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</si>
  <si>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</si>
  <si>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</si>
  <si>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</si>
  <si>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</si>
  <si>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</si>
  <si>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</si>
  <si>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</si>
  <si>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</si>
  <si>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</si>
  <si>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</si>
  <si>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</si>
  <si>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</si>
  <si>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</si>
  <si>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</si>
  <si>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</si>
  <si>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</si>
  <si>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</si>
  <si>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</si>
  <si>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</si>
  <si>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</si>
  <si>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</si>
  <si>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</si>
  <si>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</si>
  <si>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</si>
  <si>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</si>
  <si>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</si>
  <si>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</si>
  <si>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</si>
  <si>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</si>
  <si>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</si>
  <si>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</si>
  <si>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</si>
  <si>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</si>
  <si>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</si>
  <si>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</si>
  <si>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</si>
  <si>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</si>
  <si>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</si>
  <si>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</si>
  <si>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</si>
  <si>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</si>
  <si>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</si>
  <si>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</si>
  <si>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</si>
  <si>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</si>
  <si>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</si>
  <si>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</si>
  <si>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</si>
  <si>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</si>
  <si>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</si>
  <si>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</si>
  <si>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</si>
  <si>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</si>
  <si>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</si>
  <si>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</si>
  <si>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</si>
  <si>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</si>
  <si>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</si>
  <si>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</si>
  <si>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</si>
  <si>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</si>
  <si>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</si>
  <si>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</si>
  <si>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</si>
  <si>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</si>
  <si>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</si>
  <si>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</si>
  <si>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</si>
  <si>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</si>
  <si>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</si>
  <si>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</si>
  <si>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</si>
  <si>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</si>
  <si>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</si>
  <si>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</si>
  <si>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</si>
  <si>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</si>
  <si>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</si>
  <si>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</si>
  <si>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</si>
  <si>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</si>
  <si>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</si>
  <si>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</si>
  <si>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</si>
  <si>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</si>
  <si>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</si>
  <si>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</si>
  <si>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</si>
  <si>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</si>
  <si>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</si>
  <si>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</si>
  <si>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</si>
  <si>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</si>
  <si>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</si>
  <si>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</si>
  <si>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</si>
  <si>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</si>
  <si>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</si>
  <si>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</si>
  <si>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</si>
  <si>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</si>
  <si>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</si>
  <si>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</si>
  <si>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</si>
  <si>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</si>
  <si>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</si>
  <si>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</si>
  <si>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</si>
  <si>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</si>
  <si>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</si>
  <si>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</si>
  <si>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</si>
  <si>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</si>
  <si>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</si>
  <si>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</si>
  <si>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</si>
  <si>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</si>
  <si>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</si>
  <si>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</si>
  <si>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</si>
  <si>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</si>
  <si>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</si>
  <si>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</si>
  <si>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</si>
  <si>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</si>
  <si>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</si>
  <si>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</si>
  <si>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</si>
  <si>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</si>
  <si>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</si>
  <si>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</si>
  <si>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</si>
  <si>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</si>
  <si>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</si>
  <si>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</si>
  <si>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</si>
  <si>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</si>
  <si>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</si>
  <si>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</si>
  <si>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</si>
  <si>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</si>
  <si>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</si>
  <si>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</si>
  <si>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</si>
  <si>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</si>
  <si>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</si>
  <si>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</si>
  <si>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</si>
  <si>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</si>
  <si>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</si>
  <si>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</si>
  <si>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</si>
  <si>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</si>
  <si>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</si>
  <si>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</si>
  <si>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</si>
  <si>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</si>
  <si>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</si>
  <si>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</si>
  <si>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</si>
  <si>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</si>
  <si>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</si>
  <si>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</si>
  <si>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</si>
  <si>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</si>
  <si>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</si>
  <si>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</si>
  <si>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</si>
  <si>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</si>
  <si>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</si>
  <si>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</si>
  <si>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</si>
  <si>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</si>
  <si>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</si>
  <si>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</si>
  <si>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</si>
  <si>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</si>
  <si>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</si>
  <si>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</si>
  <si>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</si>
  <si>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</si>
  <si>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</si>
  <si>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</si>
  <si>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</si>
  <si>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</si>
  <si>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</si>
  <si>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</si>
  <si>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</si>
  <si>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</si>
  <si>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</si>
  <si>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</si>
  <si>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</si>
  <si>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</si>
  <si>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</si>
  <si>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</si>
  <si>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</si>
  <si>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</si>
  <si>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</si>
  <si>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</si>
  <si>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</si>
  <si>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</si>
  <si>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</si>
  <si>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</si>
  <si>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</si>
  <si>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</si>
  <si>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</si>
  <si>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</si>
  <si>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</si>
  <si>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</si>
  <si>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</si>
  <si>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</si>
  <si>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</si>
  <si>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</si>
  <si>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</si>
  <si>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</si>
  <si>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</si>
  <si>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</si>
  <si>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</si>
  <si>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</si>
  <si>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</si>
  <si>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</si>
  <si>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</si>
  <si>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</si>
  <si>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</si>
  <si>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</si>
  <si>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</si>
  <si>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</si>
  <si>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</si>
  <si>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</si>
  <si>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</si>
  <si>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</si>
  <si>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</si>
  <si>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</si>
  <si>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</si>
  <si>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</si>
  <si>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</si>
  <si>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</si>
  <si>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</si>
  <si>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</si>
  <si>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</si>
  <si>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</si>
  <si>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</si>
  <si>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</si>
  <si>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</si>
  <si>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</si>
  <si>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</si>
  <si>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</si>
  <si>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</si>
  <si>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</si>
  <si>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</si>
  <si>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</si>
  <si>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</si>
  <si>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</si>
  <si>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</si>
  <si>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</si>
  <si>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</si>
  <si>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</si>
  <si>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</si>
  <si>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</si>
  <si>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</si>
  <si>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</si>
  <si>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</si>
  <si>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</si>
  <si>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</si>
  <si>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</si>
  <si>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</si>
  <si>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</si>
  <si>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</si>
  <si>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</si>
  <si>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</si>
  <si>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</si>
  <si>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</si>
  <si>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</si>
  <si>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</si>
  <si>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</si>
  <si>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</si>
  <si>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</si>
  <si>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</si>
  <si>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</si>
  <si>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</si>
  <si>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</si>
  <si>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</si>
  <si>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</si>
  <si>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</si>
  <si>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</si>
  <si>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</si>
  <si>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</si>
  <si>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</si>
  <si>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</si>
  <si>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</si>
  <si>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</si>
  <si>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</si>
  <si>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</si>
  <si>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</si>
  <si>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</si>
  <si>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</si>
  <si>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</si>
  <si>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</si>
  <si>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</si>
  <si>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</si>
  <si>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</si>
  <si>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</si>
  <si>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</si>
  <si>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</si>
  <si>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</si>
  <si>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</si>
  <si>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</si>
  <si>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</si>
  <si>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</si>
  <si>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</si>
  <si>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</si>
  <si>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</si>
  <si>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</si>
  <si>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</si>
  <si>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</si>
  <si>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</si>
  <si>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</si>
  <si>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</si>
  <si>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</si>
  <si>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</si>
  <si>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</si>
  <si>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</si>
  <si>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</si>
  <si>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</si>
  <si>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</si>
  <si>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</si>
  <si>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</si>
  <si>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</si>
  <si>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</si>
  <si>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</si>
  <si>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</si>
  <si>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</si>
  <si>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</si>
  <si>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</si>
  <si>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</si>
  <si>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</si>
  <si>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</si>
  <si>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</si>
  <si>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</si>
  <si>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</si>
  <si>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</si>
  <si>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</si>
  <si>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</si>
  <si>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</si>
  <si>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</si>
  <si>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</si>
  <si>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</si>
  <si>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</si>
  <si>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</si>
  <si>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</si>
  <si>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</si>
  <si>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</si>
  <si>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</si>
  <si>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</si>
  <si>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</si>
  <si>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</si>
  <si>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</si>
  <si>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</si>
  <si>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</si>
  <si>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</si>
  <si>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</si>
  <si>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</si>
  <si>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</si>
  <si>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</si>
  <si>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</si>
  <si>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</si>
  <si>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</si>
  <si>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</si>
  <si>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</si>
  <si>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</si>
  <si>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</si>
  <si>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</si>
  <si>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</si>
  <si>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</si>
  <si>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</si>
  <si>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</si>
  <si>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</si>
  <si>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</si>
  <si>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</si>
  <si>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</si>
  <si>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</si>
  <si>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</si>
  <si>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</si>
  <si>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</si>
  <si>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</si>
  <si>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</si>
  <si>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</si>
  <si>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</si>
  <si>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</si>
  <si>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</si>
  <si>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</si>
  <si>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</si>
  <si>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</si>
  <si>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</si>
  <si>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</si>
  <si>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</si>
  <si>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</si>
  <si>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</si>
  <si>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</si>
  <si>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</si>
  <si>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</si>
  <si>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</si>
  <si>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</si>
  <si>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</si>
  <si>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</si>
  <si>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</si>
  <si>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</si>
  <si>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</si>
  <si>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</si>
  <si>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</si>
  <si>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</si>
  <si>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</si>
  <si>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</si>
  <si>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</si>
  <si>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</si>
  <si>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</si>
  <si>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</si>
  <si>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</si>
  <si>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</si>
  <si>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</si>
  <si>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</si>
  <si>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</si>
  <si>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</si>
  <si>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</si>
  <si>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</si>
  <si>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</si>
  <si>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</si>
  <si>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</si>
  <si>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</si>
  <si>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</si>
  <si>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</si>
  <si>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</si>
  <si>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</si>
  <si>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</si>
  <si>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</si>
  <si>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</si>
  <si>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</si>
  <si>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</si>
  <si>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</si>
  <si>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</si>
  <si>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</si>
  <si>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</si>
  <si>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</si>
  <si>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</si>
  <si>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</si>
  <si>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</si>
  <si>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</si>
  <si>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</si>
  <si>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</si>
  <si>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</si>
  <si>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</si>
  <si>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</si>
  <si>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</si>
  <si>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</si>
  <si>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</si>
  <si>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</si>
  <si>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</si>
  <si>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</si>
  <si>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</si>
  <si>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</si>
  <si>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</si>
  <si>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</si>
  <si>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</si>
  <si>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</si>
  <si>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</si>
  <si>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</si>
  <si>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</si>
  <si>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</si>
  <si>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</si>
  <si>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</si>
  <si>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</si>
  <si>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</si>
  <si>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</si>
  <si>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</si>
  <si>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</si>
  <si>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</si>
  <si>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</si>
  <si>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</si>
  <si>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</si>
  <si>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</si>
  <si>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</si>
  <si>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</si>
  <si>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</si>
  <si>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</si>
  <si>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</si>
  <si>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</si>
  <si>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</si>
  <si>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</si>
  <si>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</si>
  <si>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</si>
  <si>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</si>
  <si>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</si>
  <si>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</si>
  <si>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</si>
  <si>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</si>
  <si>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</si>
  <si>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</si>
  <si>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</si>
  <si>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</si>
  <si>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</si>
  <si>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</si>
  <si>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</si>
  <si>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</si>
  <si>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</si>
  <si>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</si>
  <si>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</si>
  <si>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</si>
  <si>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</si>
  <si>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</si>
  <si>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</si>
  <si>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</si>
  <si>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</si>
  <si>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</si>
  <si>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</si>
  <si>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</si>
  <si>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</si>
  <si>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</si>
  <si>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</si>
  <si>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</si>
  <si>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</si>
  <si>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</si>
  <si>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</si>
  <si>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</si>
  <si>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</si>
  <si>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</si>
  <si>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</si>
  <si>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</si>
  <si>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</si>
  <si>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</si>
  <si>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</si>
  <si>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</si>
  <si>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</si>
  <si>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</si>
  <si>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</si>
  <si>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</si>
  <si>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</si>
  <si>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</si>
  <si>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</si>
  <si>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</si>
  <si>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</si>
  <si>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</si>
  <si>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</si>
  <si>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</si>
  <si>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</si>
  <si>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</si>
  <si>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</si>
  <si>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</si>
  <si>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</si>
  <si>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</si>
  <si>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</si>
  <si>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</si>
  <si>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</si>
  <si>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</si>
  <si>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</si>
  <si>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</si>
  <si>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</si>
  <si>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</si>
  <si>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</si>
  <si>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</si>
  <si>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</si>
  <si>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</si>
  <si>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</si>
  <si>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</si>
  <si>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</si>
  <si>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</si>
  <si>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</si>
  <si>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</si>
  <si>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</si>
  <si>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</si>
  <si>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</si>
  <si>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</si>
  <si>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</si>
  <si>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</si>
  <si>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</si>
  <si>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</si>
  <si>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</si>
  <si>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</si>
  <si>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</si>
  <si>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</si>
  <si>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</si>
  <si>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</si>
  <si>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</si>
  <si>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</si>
  <si>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</si>
  <si>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</si>
  <si>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</si>
  <si>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</si>
  <si>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</si>
  <si>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</si>
  <si>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</si>
  <si>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</si>
  <si>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</si>
  <si>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</si>
  <si>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</si>
  <si>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</si>
  <si>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</si>
  <si>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</si>
  <si>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</si>
  <si>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</si>
  <si>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</si>
  <si>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</si>
  <si>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</si>
  <si>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</si>
  <si>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</si>
  <si>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</si>
  <si>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</si>
  <si>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</si>
  <si>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</si>
  <si>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</si>
  <si>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</si>
  <si>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</si>
  <si>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</si>
  <si>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</si>
  <si>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</si>
  <si>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</si>
  <si>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</si>
  <si>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</si>
  <si>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</si>
  <si>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</si>
  <si>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</si>
  <si>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</si>
  <si>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</si>
  <si>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</si>
  <si>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</si>
  <si>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</si>
  <si>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</si>
  <si>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</si>
  <si>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</si>
  <si>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</si>
  <si>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</si>
  <si>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</si>
  <si>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</si>
  <si>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</si>
  <si>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</si>
  <si>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</si>
  <si>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</si>
  <si>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</si>
  <si>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</si>
  <si>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</si>
  <si>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</si>
  <si>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</si>
  <si>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</si>
  <si>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</si>
  <si>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</si>
  <si>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</si>
  <si>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</si>
  <si>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</si>
  <si>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</si>
  <si>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</si>
  <si>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</si>
  <si>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</si>
  <si>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</si>
  <si>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</si>
  <si>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</si>
  <si>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</si>
  <si>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</si>
  <si>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</si>
  <si>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</si>
  <si>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</si>
  <si>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</si>
  <si>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</si>
  <si>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</si>
  <si>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</si>
  <si>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</si>
  <si>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</si>
  <si>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</si>
  <si>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</si>
  <si>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</si>
  <si>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</si>
  <si>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</si>
  <si>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</si>
  <si>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</si>
  <si>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</si>
  <si>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</si>
  <si>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</si>
  <si>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</si>
  <si>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</si>
  <si>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</si>
  <si>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</si>
  <si>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</si>
  <si>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</si>
  <si>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</si>
  <si>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</si>
  <si>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</si>
  <si>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</si>
  <si>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</si>
  <si>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</si>
  <si>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</si>
  <si>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</si>
  <si>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</si>
  <si>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</si>
  <si>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</si>
  <si>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</si>
  <si>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</si>
  <si>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</si>
  <si>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</si>
  <si>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</si>
  <si>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</si>
  <si>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</si>
  <si>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</si>
  <si>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</si>
  <si>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</si>
  <si>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</si>
  <si>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</si>
  <si>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</si>
  <si>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</si>
  <si>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</si>
  <si>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</si>
  <si>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</si>
  <si>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</si>
  <si>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</si>
  <si>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</si>
  <si>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</si>
  <si>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</si>
  <si>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</si>
  <si>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</si>
  <si>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</si>
  <si>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</si>
  <si>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</si>
  <si>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</si>
  <si>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</si>
  <si>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</si>
  <si>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</si>
  <si>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</si>
  <si>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</si>
  <si>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</si>
  <si>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</si>
  <si>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</si>
  <si>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</si>
  <si>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</si>
  <si>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</si>
  <si>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</si>
  <si>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</si>
  <si>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</si>
  <si>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</si>
  <si>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</si>
  <si>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</si>
  <si>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</si>
  <si>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</si>
  <si>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</si>
  <si>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</si>
  <si>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</si>
  <si>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</si>
  <si>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</si>
  <si>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</si>
  <si>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</si>
  <si>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</si>
  <si>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</si>
  <si>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</si>
  <si>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</si>
  <si>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</si>
  <si>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</si>
  <si>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</si>
  <si>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</si>
  <si>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</si>
  <si>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</si>
  <si>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</si>
  <si>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</si>
  <si>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</si>
  <si>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</si>
  <si>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</si>
  <si>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</si>
  <si>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</si>
  <si>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</si>
  <si>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</si>
  <si>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</si>
  <si>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</si>
  <si>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</si>
  <si>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</si>
  <si>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</si>
  <si>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</si>
  <si>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</si>
  <si>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</si>
  <si>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</si>
  <si>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</si>
  <si>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</si>
  <si>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</si>
  <si>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</si>
  <si>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</si>
  <si>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</si>
  <si>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</si>
  <si>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</si>
  <si>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</si>
  <si>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</si>
  <si>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</si>
  <si>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</si>
  <si>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</si>
  <si>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</si>
  <si>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</si>
  <si>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</si>
  <si>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</si>
  <si>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</si>
  <si>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</si>
  <si>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</si>
  <si>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</si>
  <si>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</si>
  <si>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</si>
  <si>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</si>
  <si>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</si>
  <si>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</si>
  <si>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</si>
  <si>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</si>
  <si>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</si>
  <si>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</si>
  <si>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</si>
  <si>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</si>
  <si>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</si>
  <si>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</si>
  <si>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</si>
  <si>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</si>
  <si>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</si>
  <si>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</si>
  <si>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</si>
  <si>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</si>
  <si>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</si>
  <si>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</si>
  <si>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</si>
  <si>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</si>
  <si>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</si>
  <si>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</si>
  <si>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</si>
  <si>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</si>
  <si>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</si>
  <si>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</si>
  <si>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</si>
  <si>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</si>
  <si>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</si>
  <si>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</si>
  <si>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</si>
  <si>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</si>
  <si>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</si>
  <si>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</si>
  <si>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</si>
  <si>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</si>
  <si>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</si>
  <si>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</si>
  <si>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</si>
  <si>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</si>
  <si>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</si>
  <si>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</si>
  <si>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</si>
  <si>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</si>
  <si>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</si>
  <si>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</si>
  <si>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</si>
  <si>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</si>
  <si>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</si>
  <si>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</si>
  <si>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</si>
  <si>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</si>
  <si>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</si>
  <si>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</si>
  <si>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</si>
  <si>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</si>
  <si>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</si>
  <si>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</si>
  <si>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</si>
  <si>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</si>
  <si>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</si>
  <si>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</si>
  <si>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</si>
  <si>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</si>
  <si>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</si>
  <si>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</si>
  <si>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</si>
  <si>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</si>
  <si>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</si>
  <si>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</si>
  <si>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</si>
  <si>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</si>
  <si>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</si>
  <si>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</si>
  <si>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</si>
  <si>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</si>
  <si>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</si>
  <si>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</si>
  <si>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</si>
  <si>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</si>
  <si>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</si>
  <si>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</si>
  <si>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</si>
  <si>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</si>
  <si>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</si>
  <si>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</si>
  <si>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</si>
  <si>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</si>
  <si>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</si>
  <si>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</si>
  <si>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</si>
  <si>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</si>
  <si>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</si>
  <si>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</si>
  <si>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</si>
  <si>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</si>
  <si>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</si>
  <si>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</si>
  <si>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</si>
  <si>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</si>
  <si>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</si>
  <si>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</si>
  <si>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</si>
  <si>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</si>
  <si>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</si>
  <si>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</si>
  <si>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</si>
  <si>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</si>
  <si>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</si>
  <si>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</si>
  <si>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</si>
  <si>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</si>
  <si>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</si>
  <si>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</si>
  <si>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</si>
  <si>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</si>
  <si>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</si>
  <si>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</si>
  <si>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</si>
  <si>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</si>
  <si>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</si>
  <si>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</si>
  <si>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</si>
  <si>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</si>
  <si>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</si>
  <si>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</si>
  <si>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</si>
  <si>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</si>
  <si>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</si>
  <si>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</si>
  <si>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</si>
  <si>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</si>
  <si>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</si>
  <si>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</si>
  <si>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</si>
  <si>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</si>
  <si>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</si>
  <si>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</si>
  <si>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</si>
  <si>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</si>
  <si>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</si>
  <si>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</si>
  <si>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</si>
  <si>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</si>
  <si>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</si>
  <si>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</si>
  <si>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</si>
  <si>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</si>
  <si>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</si>
  <si>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</si>
  <si>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</si>
  <si>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</si>
  <si>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</si>
  <si>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</si>
  <si>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</si>
  <si>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</si>
  <si>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</si>
  <si>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</si>
  <si>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</si>
  <si>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</si>
  <si>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</si>
  <si>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</si>
  <si>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</si>
  <si>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</si>
  <si>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</si>
  <si>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</si>
  <si>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</si>
  <si>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</si>
  <si>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</si>
  <si>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</si>
  <si>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</si>
  <si>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</si>
  <si>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</si>
  <si>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</si>
  <si>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</si>
  <si>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</si>
  <si>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</si>
  <si>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</si>
  <si>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</si>
  <si>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</si>
  <si>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</si>
  <si>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</si>
  <si>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</si>
  <si>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</si>
  <si>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</si>
  <si>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</si>
  <si>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</si>
  <si>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</si>
  <si>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</si>
  <si>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</si>
  <si>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</si>
  <si>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</si>
  <si>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</si>
  <si>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</si>
  <si>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</si>
  <si>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</si>
  <si>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</si>
  <si>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</si>
  <si>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</si>
  <si>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</si>
  <si>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</si>
  <si>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</si>
  <si>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</si>
  <si>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</si>
  <si>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</si>
  <si>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</si>
  <si>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</si>
  <si>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</si>
  <si>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</si>
  <si>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</si>
  <si>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</si>
  <si>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</si>
  <si>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</si>
  <si>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</si>
  <si>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</si>
  <si>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</si>
  <si>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</si>
  <si>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</si>
  <si>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</si>
  <si>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</si>
  <si>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</si>
  <si>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</si>
  <si>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</si>
  <si>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</si>
  <si>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</si>
  <si>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</si>
  <si>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</si>
  <si>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</si>
  <si>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</si>
  <si>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</si>
  <si>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</si>
  <si>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</si>
  <si>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</si>
  <si>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</si>
  <si>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</si>
  <si>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</si>
  <si>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</si>
  <si>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</si>
  <si>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</si>
  <si>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</si>
  <si>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</si>
  <si>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</si>
  <si>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</si>
  <si>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</si>
  <si>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</si>
  <si>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</si>
  <si>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</si>
  <si>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</si>
  <si>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</si>
  <si>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</si>
  <si>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</si>
  <si>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</si>
  <si>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</si>
  <si>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</si>
  <si>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</si>
  <si>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</si>
  <si>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</si>
  <si>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</si>
  <si>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</si>
  <si>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</si>
  <si>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</si>
  <si>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</si>
  <si>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</si>
  <si>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</si>
  <si>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</si>
  <si>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</si>
  <si>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</si>
  <si>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</si>
  <si>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</si>
  <si>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</si>
  <si>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</si>
  <si>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</si>
  <si>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</si>
  <si>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</si>
  <si>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</si>
  <si>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</si>
  <si>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</si>
  <si>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</si>
  <si>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</si>
  <si>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</si>
  <si>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</si>
  <si>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</si>
  <si>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</si>
  <si>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</si>
  <si>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</si>
  <si>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</si>
  <si>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</si>
  <si>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</si>
  <si>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</si>
  <si>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</si>
  <si>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</si>
  <si>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</si>
  <si>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</si>
  <si>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</si>
  <si>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</si>
  <si>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</si>
  <si>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</si>
  <si>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</si>
  <si>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</si>
  <si>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</si>
  <si>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</si>
  <si>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</si>
  <si>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</si>
  <si>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</si>
  <si>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</si>
  <si>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</si>
  <si>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</si>
  <si>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</si>
  <si>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</si>
  <si>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</si>
  <si>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</si>
  <si>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</si>
  <si>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</si>
  <si>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</si>
  <si>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</si>
  <si>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</si>
  <si>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</si>
  <si>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</si>
  <si>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</si>
  <si>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</si>
  <si>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</si>
  <si>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</si>
  <si>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</si>
  <si>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</si>
  <si>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</si>
  <si>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</si>
  <si>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</si>
  <si>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</si>
  <si>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</si>
  <si>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</si>
  <si>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</si>
  <si>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</si>
  <si>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</si>
  <si>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</si>
  <si>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</si>
  <si>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</si>
  <si>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</si>
  <si>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</si>
  <si>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</si>
  <si>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</si>
  <si>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</si>
  <si>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</si>
  <si>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</si>
  <si>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</si>
  <si>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</si>
  <si>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</si>
  <si>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</si>
  <si>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</si>
  <si>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</si>
  <si>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</si>
  <si>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</si>
  <si>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</si>
  <si>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</si>
  <si>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</si>
  <si>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</si>
  <si>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</si>
  <si>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</si>
  <si>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</si>
  <si>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</si>
  <si>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</si>
  <si>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</si>
  <si>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</si>
  <si>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</si>
  <si>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</si>
  <si>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</si>
  <si>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</si>
  <si>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</si>
  <si>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</si>
  <si>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</si>
  <si>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</si>
  <si>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</si>
  <si>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</si>
  <si>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</si>
  <si>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</si>
  <si>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</si>
  <si>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</si>
  <si>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</si>
  <si>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</si>
  <si>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</si>
  <si>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</si>
  <si>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</si>
  <si>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</si>
  <si>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</si>
  <si>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</si>
  <si>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</si>
  <si>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</si>
  <si>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</si>
  <si>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</si>
  <si>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</si>
  <si>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</si>
  <si>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</si>
  <si>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</si>
  <si>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</si>
  <si>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</si>
  <si>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</si>
  <si>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</si>
  <si>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</si>
  <si>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</si>
  <si>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</si>
  <si>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</si>
  <si>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</si>
  <si>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</si>
  <si>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</si>
  <si>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</si>
  <si>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</si>
  <si>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</si>
  <si>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</si>
  <si>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</si>
  <si>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</si>
  <si>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</si>
  <si>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</si>
  <si>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</si>
  <si>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</si>
  <si>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</si>
  <si>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</si>
  <si>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</si>
  <si>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</si>
  <si>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</si>
  <si>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</si>
  <si>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</si>
  <si>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</si>
  <si>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</si>
  <si>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</si>
  <si>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</si>
  <si>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</si>
  <si>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</si>
  <si>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</si>
  <si>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</si>
  <si>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</si>
  <si>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</si>
  <si>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</si>
  <si>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</si>
  <si>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</si>
  <si>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</si>
  <si>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</si>
  <si>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</si>
  <si>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</si>
  <si>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</si>
  <si>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</si>
  <si>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</si>
  <si>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</si>
  <si>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</si>
  <si>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</si>
  <si>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</si>
  <si>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</si>
  <si>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</si>
  <si>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</si>
  <si>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</si>
  <si>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</si>
  <si>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</si>
  <si>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</si>
  <si>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</si>
  <si>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</si>
  <si>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</si>
  <si>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</si>
  <si>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</si>
  <si>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</si>
  <si>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</si>
  <si>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</si>
  <si>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</si>
  <si>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</si>
  <si>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</si>
  <si>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</si>
  <si>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</si>
  <si>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</si>
  <si>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</si>
  <si>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</si>
  <si>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</si>
  <si>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</si>
  <si>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</si>
  <si>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</si>
  <si>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</si>
  <si>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</si>
  <si>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</si>
  <si>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</si>
  <si>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</si>
  <si>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</si>
  <si>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</si>
  <si>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</si>
  <si>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</si>
  <si>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</si>
  <si>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</si>
  <si>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</si>
  <si>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</si>
  <si>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</si>
  <si>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</si>
  <si>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</si>
  <si>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</si>
  <si>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</si>
  <si>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</si>
  <si>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</si>
  <si>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</si>
  <si>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</si>
  <si>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</si>
  <si>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</si>
  <si>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</si>
  <si>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</si>
  <si>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</si>
  <si>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</si>
  <si>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</si>
  <si>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</si>
  <si>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</si>
  <si>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</si>
  <si>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</si>
  <si>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</si>
  <si>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</si>
  <si>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</si>
  <si>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</si>
  <si>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</si>
  <si>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</si>
  <si>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</si>
  <si>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</si>
  <si>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</si>
  <si>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</si>
  <si>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</si>
  <si>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</si>
  <si>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</si>
  <si>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</si>
  <si>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</si>
  <si>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</si>
  <si>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</si>
  <si>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</si>
  <si>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</si>
  <si>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</si>
  <si>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</si>
  <si>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</si>
  <si>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</si>
  <si>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</si>
  <si>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</si>
  <si>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</si>
  <si>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</si>
  <si>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</si>
  <si>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</si>
  <si>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</si>
  <si>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</si>
  <si>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</si>
  <si>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</si>
  <si>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</si>
  <si>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</si>
  <si>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</si>
  <si>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</si>
  <si>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</si>
  <si>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</si>
  <si>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</si>
  <si>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</si>
  <si>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</si>
  <si>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</si>
  <si>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</si>
  <si>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</si>
  <si>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</si>
  <si>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</si>
  <si>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</si>
  <si>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</si>
  <si>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</si>
  <si>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</si>
  <si>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</si>
  <si>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</si>
  <si>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</si>
  <si>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</si>
  <si>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</si>
  <si>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</si>
  <si>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</si>
  <si>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</si>
  <si>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</si>
  <si>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</si>
  <si>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</si>
  <si>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</si>
  <si>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</si>
  <si>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</si>
  <si>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</si>
  <si>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</si>
  <si>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</si>
  <si>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</si>
  <si>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</si>
  <si>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</si>
  <si>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</si>
  <si>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</si>
  <si>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</si>
  <si>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</si>
  <si>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</si>
  <si>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</si>
  <si>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</si>
  <si>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</si>
  <si>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</si>
  <si>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</si>
  <si>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</si>
  <si>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</si>
  <si>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</si>
  <si>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</si>
  <si>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</si>
  <si>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</si>
  <si>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</si>
  <si>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</si>
  <si>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</si>
  <si>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</si>
  <si>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</si>
  <si>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</si>
  <si>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</si>
  <si>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</si>
  <si>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</si>
  <si>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</si>
  <si>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</si>
  <si>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</si>
  <si>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</si>
  <si>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</si>
  <si>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</si>
  <si>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</si>
  <si>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</si>
  <si>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</si>
  <si>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</si>
  <si>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</si>
  <si>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</si>
  <si>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</si>
  <si>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</si>
  <si>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</si>
  <si>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</si>
  <si>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</si>
  <si>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</si>
  <si>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</si>
  <si>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</si>
  <si>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</si>
  <si>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</si>
  <si>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</si>
  <si>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</si>
  <si>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</si>
  <si>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</si>
  <si>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</si>
  <si>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</si>
  <si>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</si>
  <si>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</si>
  <si>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</si>
  <si>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</si>
  <si>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</si>
  <si>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</si>
  <si>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</si>
  <si>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</si>
  <si>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</si>
  <si>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</si>
  <si>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</si>
  <si>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</si>
  <si>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</si>
  <si>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</si>
  <si>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</si>
  <si>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</si>
  <si>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</si>
  <si>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</si>
  <si>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</si>
  <si>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</si>
  <si>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</si>
  <si>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</si>
  <si>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</si>
  <si>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</si>
  <si>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</si>
  <si>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</si>
  <si>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</si>
  <si>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</si>
  <si>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</si>
  <si>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</si>
  <si>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</si>
  <si>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</si>
  <si>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</si>
  <si>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</si>
  <si>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</si>
  <si>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</si>
  <si>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</si>
  <si>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</si>
  <si>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</si>
  <si>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</si>
  <si>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</si>
  <si>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</si>
  <si>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</si>
  <si>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</si>
  <si>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</si>
  <si>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</si>
  <si>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</si>
  <si>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</si>
  <si>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</si>
  <si>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</si>
  <si>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</si>
  <si>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</si>
  <si>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</si>
  <si>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</si>
  <si>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</si>
  <si>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</si>
  <si>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</si>
  <si>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</si>
  <si>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</si>
  <si>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</si>
  <si>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</si>
  <si>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</si>
  <si>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</si>
  <si>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</si>
  <si>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</si>
  <si>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</si>
  <si>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</si>
  <si>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</si>
  <si>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</si>
  <si>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</si>
  <si>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</si>
  <si>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</si>
  <si>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</si>
  <si>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</si>
  <si>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</si>
  <si>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</si>
  <si>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</si>
  <si>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</si>
  <si>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</si>
  <si>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</si>
  <si>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</si>
  <si>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</si>
  <si>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</si>
  <si>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</si>
  <si>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</si>
  <si>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</si>
  <si>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</si>
  <si>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</si>
  <si>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</si>
  <si>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</si>
  <si>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</si>
  <si>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</si>
  <si>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</si>
  <si>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</si>
  <si>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</si>
  <si>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</si>
  <si>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</si>
  <si>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</si>
  <si>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</si>
  <si>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</si>
  <si>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</si>
  <si>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</si>
  <si>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</si>
  <si>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</si>
  <si>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</si>
  <si>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</si>
  <si>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</si>
  <si>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</si>
  <si>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</si>
  <si>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</si>
  <si>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</si>
  <si>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</si>
  <si>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</si>
  <si>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</si>
  <si>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</si>
  <si>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</si>
  <si>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</si>
  <si>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</si>
  <si>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</si>
  <si>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</si>
  <si>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</si>
  <si>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</si>
  <si>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</si>
  <si>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</si>
  <si>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</si>
  <si>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</si>
  <si>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</si>
  <si>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</si>
  <si>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</si>
  <si>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</si>
  <si>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</si>
  <si>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</si>
  <si>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</si>
  <si>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</si>
  <si>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</si>
  <si>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</si>
  <si>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</si>
  <si>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</si>
  <si>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</si>
  <si>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</si>
  <si>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</si>
  <si>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</si>
  <si>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</si>
  <si>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</si>
  <si>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</si>
  <si>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</si>
  <si>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</si>
  <si>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</si>
  <si>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</si>
  <si>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</si>
  <si>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</si>
  <si>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</si>
  <si>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</si>
  <si>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</si>
  <si>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</si>
  <si>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</si>
  <si>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</si>
  <si>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</si>
  <si>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</si>
  <si>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</si>
  <si>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</si>
  <si>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</si>
  <si>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</si>
  <si>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</si>
  <si>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</si>
  <si>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</si>
  <si>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</si>
  <si>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</si>
  <si>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</si>
  <si>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</si>
  <si>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</si>
  <si>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</si>
  <si>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</si>
  <si>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</si>
  <si>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</si>
  <si>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</si>
  <si>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</si>
  <si>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</si>
  <si>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</si>
  <si>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</si>
  <si>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</si>
  <si>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</si>
  <si>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</si>
  <si>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</si>
  <si>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</si>
  <si>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</si>
  <si>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</si>
  <si>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</si>
  <si>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</si>
  <si>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</si>
  <si>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</si>
  <si>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</si>
  <si>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</si>
  <si>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</si>
  <si>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</si>
  <si>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</si>
  <si>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</si>
  <si>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</si>
  <si>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</si>
  <si>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</si>
  <si>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</si>
  <si>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</si>
  <si>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</si>
  <si>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</si>
  <si>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</si>
  <si>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</si>
  <si>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</si>
  <si>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</si>
  <si>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</si>
  <si>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</si>
  <si>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</si>
  <si>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</si>
  <si>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</si>
  <si>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</si>
  <si>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</si>
  <si>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</si>
  <si>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</si>
  <si>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</si>
  <si>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</si>
  <si>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</si>
  <si>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</si>
  <si>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</si>
  <si>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</si>
  <si>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</si>
  <si>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</si>
  <si>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</si>
  <si>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</si>
  <si>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</si>
  <si>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</si>
  <si>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</si>
  <si>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</si>
  <si>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</si>
  <si>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</si>
  <si>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</si>
  <si>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</si>
  <si>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</si>
  <si>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</si>
  <si>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</si>
  <si>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</si>
  <si>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</si>
  <si>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</si>
  <si>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</si>
  <si>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</si>
  <si>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</si>
  <si>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</si>
  <si>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</si>
  <si>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</si>
  <si>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</si>
  <si>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</si>
  <si>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</si>
  <si>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</si>
  <si>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</si>
  <si>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</si>
  <si>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</si>
  <si>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</si>
  <si>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</si>
  <si>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</si>
  <si>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</si>
  <si>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</si>
  <si>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</si>
  <si>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</si>
  <si>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</si>
  <si>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</si>
  <si>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</si>
  <si>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</si>
  <si>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</si>
  <si>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</si>
  <si>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</si>
  <si>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</si>
  <si>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</si>
  <si>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</si>
  <si>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</si>
  <si>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</si>
  <si>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</si>
  <si>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</si>
  <si>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</si>
  <si>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</si>
  <si>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</si>
  <si>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</si>
  <si>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</si>
  <si>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</si>
  <si>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</si>
  <si>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</si>
  <si>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</si>
  <si>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</si>
  <si>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</si>
  <si>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</si>
  <si>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</si>
  <si>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</si>
  <si>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</si>
  <si>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</si>
  <si>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</si>
  <si>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</si>
  <si>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</si>
  <si>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</si>
  <si>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</si>
  <si>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</si>
  <si>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</si>
  <si>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</si>
  <si>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</si>
  <si>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</si>
  <si>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</si>
  <si>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</si>
  <si>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</si>
  <si>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</si>
  <si>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</si>
  <si>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</si>
  <si>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</si>
  <si>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</si>
  <si>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</si>
  <si>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</si>
  <si>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</si>
  <si>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</si>
  <si>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</si>
  <si>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</si>
  <si>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</si>
  <si>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</si>
  <si>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</si>
  <si>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</si>
  <si>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</si>
  <si>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</si>
  <si>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</si>
  <si>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</si>
  <si>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</si>
  <si>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</si>
  <si>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</si>
  <si>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</si>
  <si>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</si>
  <si>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</si>
  <si>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</si>
  <si>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</si>
  <si>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</si>
  <si>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</si>
  <si>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</si>
  <si>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</si>
  <si>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</si>
  <si>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</si>
  <si>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</si>
  <si>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</si>
  <si>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</si>
  <si>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</si>
  <si>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</si>
  <si>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</si>
  <si>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</si>
  <si>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</si>
  <si>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</si>
  <si>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</si>
  <si>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</si>
  <si>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</si>
  <si>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</si>
  <si>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</si>
  <si>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</si>
  <si>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</si>
  <si>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</si>
  <si>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</si>
  <si>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</si>
  <si>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</si>
  <si>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</si>
  <si>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</si>
  <si>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</si>
  <si>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</si>
  <si>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</si>
  <si>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</si>
  <si>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</si>
  <si>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</si>
  <si>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</si>
  <si>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</si>
  <si>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</si>
  <si>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</si>
  <si>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</si>
  <si>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</si>
  <si>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</si>
  <si>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</si>
  <si>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</si>
  <si>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</si>
  <si>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</si>
  <si>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</si>
  <si>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</si>
  <si>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</si>
  <si>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</si>
  <si>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</si>
  <si>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</si>
  <si>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</si>
  <si>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</si>
  <si>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</si>
  <si>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</si>
  <si>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</si>
  <si>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</si>
  <si>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</si>
  <si>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</si>
  <si>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</si>
  <si>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</si>
  <si>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</si>
  <si>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</si>
  <si>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</si>
  <si>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</si>
  <si>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</si>
  <si>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</si>
  <si>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</si>
  <si>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</si>
  <si>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</si>
  <si>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</si>
  <si>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</si>
  <si>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</si>
  <si>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</si>
  <si>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</si>
  <si>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</si>
  <si>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</si>
  <si>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</si>
  <si>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</si>
  <si>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</si>
  <si>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</si>
  <si>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</si>
  <si>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</si>
  <si>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</si>
  <si>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</si>
  <si>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</si>
  <si>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</si>
  <si>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</si>
  <si>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</si>
  <si>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</si>
  <si>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</si>
  <si>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</si>
  <si>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</si>
  <si>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</si>
  <si>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</si>
  <si>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</si>
  <si>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</si>
  <si>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</si>
  <si>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</si>
  <si>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</si>
  <si>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</si>
  <si>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</si>
  <si>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</si>
  <si>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</si>
  <si>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</si>
  <si>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</si>
  <si>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</si>
  <si>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</si>
  <si>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</si>
  <si>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</si>
  <si>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</si>
  <si>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</si>
  <si>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</si>
  <si>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</si>
  <si>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</si>
  <si>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</si>
  <si>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</si>
  <si>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</si>
  <si>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</si>
  <si>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</si>
  <si>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</si>
  <si>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</si>
  <si>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</si>
  <si>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</si>
  <si>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</si>
  <si>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</si>
  <si>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</si>
  <si>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</si>
  <si>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</si>
  <si>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</si>
  <si>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</si>
  <si>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</si>
  <si>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</si>
  <si>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</si>
  <si>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</si>
  <si>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</si>
  <si>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</si>
  <si>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</si>
  <si>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</si>
  <si>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</si>
  <si>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</si>
  <si>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</si>
  <si>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</si>
  <si>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</si>
  <si>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</si>
  <si>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</si>
  <si>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</si>
  <si>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</si>
  <si>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</si>
  <si>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</si>
  <si>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</si>
  <si>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</si>
  <si>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</si>
  <si>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</si>
  <si>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</si>
  <si>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</si>
  <si>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</si>
  <si>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</si>
  <si>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</si>
  <si>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</si>
  <si>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</si>
  <si>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</si>
  <si>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</si>
  <si>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</si>
  <si>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</si>
  <si>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</si>
  <si>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</si>
  <si>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</si>
  <si>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</si>
  <si>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</si>
  <si>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</si>
  <si>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</si>
  <si>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</si>
  <si>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</si>
  <si>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</si>
  <si>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</si>
  <si>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</si>
  <si>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</si>
  <si>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</si>
  <si>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</si>
  <si>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</si>
  <si>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</si>
  <si>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</si>
  <si>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</si>
  <si>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</si>
  <si>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</si>
  <si>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</si>
  <si>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</si>
  <si>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</si>
  <si>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</si>
  <si>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</si>
  <si>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</si>
  <si>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</si>
  <si>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</si>
  <si>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</si>
  <si>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</si>
  <si>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</si>
  <si>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</si>
  <si>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</si>
  <si>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</si>
  <si>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</si>
  <si>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</si>
  <si>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</si>
  <si>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</si>
  <si>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</si>
  <si>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</si>
  <si>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</si>
  <si>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</si>
  <si>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</si>
  <si>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</si>
  <si>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</si>
  <si>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</si>
  <si>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</si>
  <si>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</si>
  <si>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</si>
  <si>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</si>
  <si>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</si>
  <si>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</si>
  <si>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</si>
  <si>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</si>
  <si>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</si>
  <si>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</si>
  <si>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</si>
  <si>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</si>
  <si>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</si>
  <si>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</si>
  <si>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</si>
  <si>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</si>
  <si>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</si>
  <si>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</si>
  <si>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</si>
  <si>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</si>
  <si>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</si>
  <si>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</si>
  <si>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</si>
  <si>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</si>
  <si>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</si>
  <si>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</si>
  <si>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</si>
  <si>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</si>
  <si>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</si>
  <si>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</si>
  <si>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</si>
  <si>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</si>
  <si>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</si>
  <si>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</si>
  <si>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</si>
  <si>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</si>
  <si>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</si>
  <si>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</si>
  <si>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</si>
  <si>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</si>
  <si>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</si>
  <si>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</si>
  <si>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</si>
  <si>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</si>
  <si>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</si>
  <si>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</si>
  <si>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</si>
  <si>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</si>
  <si>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</si>
  <si>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</si>
  <si>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</si>
  <si>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</si>
  <si>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</si>
  <si>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</si>
  <si>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</si>
  <si>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</si>
  <si>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</si>
  <si>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</si>
  <si>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</si>
  <si>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</si>
  <si>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</si>
  <si>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</si>
  <si>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</si>
  <si>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</si>
  <si>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</si>
  <si>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</si>
  <si>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</si>
  <si>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</si>
  <si>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</si>
  <si>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</si>
  <si>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</si>
  <si>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</si>
  <si>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</si>
  <si>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</si>
  <si>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</si>
  <si>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</si>
  <si>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</si>
  <si>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</si>
  <si>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</si>
  <si>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</si>
  <si>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</si>
  <si>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</si>
  <si>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</si>
  <si>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</si>
  <si>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</si>
  <si>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</si>
  <si>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</si>
  <si>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</si>
  <si>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</si>
  <si>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</si>
  <si>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</si>
  <si>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</si>
  <si>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</si>
  <si>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</si>
  <si>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</si>
  <si>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</si>
  <si>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</si>
  <si>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</si>
  <si>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</si>
  <si>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</si>
  <si>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</si>
  <si>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</si>
  <si>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</si>
  <si>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</si>
  <si>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</si>
  <si>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</si>
  <si>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</si>
  <si>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</si>
  <si>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</si>
  <si>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</si>
  <si>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</si>
  <si>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</si>
  <si>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</si>
  <si>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</si>
  <si>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</si>
  <si>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</si>
  <si>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</si>
  <si>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</si>
  <si>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</si>
  <si>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</si>
  <si>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</si>
  <si>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</si>
  <si>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</si>
  <si>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</si>
  <si>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</si>
  <si>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</si>
  <si>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</si>
  <si>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</si>
  <si>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</si>
  <si>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</si>
  <si>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</si>
  <si>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</si>
  <si>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</si>
  <si>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</si>
  <si>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</si>
  <si>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</si>
  <si>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</si>
  <si>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</si>
  <si>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</si>
  <si>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</si>
  <si>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</si>
  <si>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</si>
  <si>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</si>
  <si>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</si>
  <si>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</si>
  <si>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</si>
  <si>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</si>
  <si>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</si>
  <si>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</si>
  <si>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</si>
  <si>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</si>
  <si>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</si>
  <si>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</si>
  <si>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</si>
  <si>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</si>
  <si>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</si>
  <si>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</si>
  <si>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</si>
  <si>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</si>
  <si>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</si>
  <si>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</si>
  <si>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</si>
  <si>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</si>
  <si>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</si>
  <si>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</si>
  <si>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</si>
  <si>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</si>
  <si>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</si>
  <si>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</si>
  <si>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</si>
  <si>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</si>
  <si>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</si>
  <si>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</si>
  <si>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</si>
  <si>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</si>
  <si>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</si>
  <si>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</si>
  <si>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</si>
  <si>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</si>
  <si>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</si>
  <si>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</si>
  <si>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</si>
  <si>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</si>
  <si>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</si>
  <si>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</si>
  <si>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</si>
  <si>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</si>
  <si>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</si>
  <si>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</si>
  <si>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</si>
  <si>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</si>
  <si>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</si>
  <si>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</si>
  <si>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</si>
  <si>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</si>
  <si>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</si>
  <si>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</si>
  <si>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</si>
  <si>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</si>
  <si>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</si>
  <si>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</si>
  <si>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</si>
  <si>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</si>
  <si>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</si>
  <si>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</si>
  <si>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</si>
  <si>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</si>
  <si>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</si>
  <si>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</si>
  <si>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</si>
  <si>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</si>
  <si>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</si>
  <si>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</si>
  <si>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</si>
  <si>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</si>
  <si>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</si>
  <si>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</si>
  <si>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</si>
  <si>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</si>
  <si>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</si>
  <si>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</si>
  <si>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</si>
  <si>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</si>
  <si>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</si>
  <si>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</si>
  <si>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</si>
  <si>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</si>
  <si>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</si>
  <si>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</si>
  <si>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</si>
  <si>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</si>
  <si>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</si>
  <si>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</si>
  <si>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</si>
  <si>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</si>
  <si>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</si>
  <si>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</si>
  <si>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</si>
  <si>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</si>
  <si>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</si>
  <si>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</si>
  <si>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</si>
  <si>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</si>
  <si>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</si>
  <si>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</si>
  <si>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</si>
  <si>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</si>
  <si>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</si>
  <si>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</si>
  <si>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</si>
  <si>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</si>
  <si>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</si>
  <si>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</si>
  <si>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</si>
  <si>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</si>
  <si>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</si>
  <si>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</si>
  <si>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</si>
  <si>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</si>
  <si>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</si>
  <si>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</si>
  <si>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</si>
  <si>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</si>
  <si>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</si>
  <si>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</si>
  <si>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</si>
  <si>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</si>
  <si>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</si>
  <si>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</si>
  <si>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</si>
  <si>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</si>
  <si>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</si>
  <si>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</si>
  <si>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</si>
  <si>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</si>
  <si>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</si>
  <si>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</si>
  <si>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</si>
  <si>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</si>
  <si>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</si>
  <si>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</si>
  <si>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</si>
  <si>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</si>
  <si>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</si>
  <si>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</si>
  <si>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</si>
  <si>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</si>
  <si>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</si>
  <si>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</si>
  <si>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</si>
  <si>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</si>
  <si>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</si>
  <si>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</si>
  <si>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</si>
  <si>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</si>
  <si>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</si>
  <si>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</si>
  <si>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</si>
  <si>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</si>
  <si>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</si>
  <si>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</si>
  <si>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</si>
  <si>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</si>
  <si>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</si>
  <si>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</si>
  <si>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</si>
  <si>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</si>
  <si>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</si>
  <si>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</si>
  <si>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</si>
  <si>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</si>
  <si>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</si>
  <si>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</si>
  <si>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</si>
  <si>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</si>
  <si>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</si>
  <si>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</si>
  <si>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</si>
  <si>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</si>
  <si>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</si>
  <si>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</si>
  <si>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</si>
  <si>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</si>
  <si>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</si>
  <si>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</si>
  <si>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</si>
  <si>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</si>
  <si>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</si>
  <si>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</si>
  <si>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</si>
  <si>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</si>
  <si>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</si>
  <si>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</si>
  <si>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</si>
  <si>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</si>
  <si>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</si>
  <si>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</si>
  <si>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</si>
  <si>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</si>
  <si>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</si>
  <si>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</si>
  <si>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</si>
  <si>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</si>
  <si>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</si>
  <si>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</si>
  <si>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</si>
  <si>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</si>
  <si>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</si>
  <si>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</si>
  <si>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</si>
  <si>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</si>
  <si>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</si>
  <si>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</si>
  <si>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</si>
  <si>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</si>
  <si>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</si>
  <si>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</si>
  <si>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</si>
  <si>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</si>
  <si>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</si>
  <si>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</si>
  <si>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</si>
  <si>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</si>
  <si>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</si>
  <si>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</si>
  <si>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</si>
  <si>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</si>
  <si>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</si>
  <si>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</si>
  <si>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</si>
  <si>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</si>
  <si>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</si>
  <si>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</si>
  <si>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</si>
  <si>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</si>
  <si>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</si>
  <si>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</si>
  <si>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</si>
  <si>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</si>
  <si>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</si>
  <si>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</si>
  <si>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</si>
  <si>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</si>
  <si>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</si>
  <si>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</si>
  <si>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</si>
  <si>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</si>
  <si>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</si>
  <si>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</si>
  <si>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</si>
  <si>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</si>
  <si>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</si>
  <si>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</si>
  <si>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</si>
  <si>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</si>
  <si>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</si>
  <si>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</si>
  <si>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</si>
  <si>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</si>
  <si>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</si>
  <si>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</si>
  <si>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</si>
  <si>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</si>
  <si>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</si>
  <si>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</si>
  <si>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</si>
  <si>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</si>
  <si>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</si>
  <si>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</si>
  <si>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</si>
  <si>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</si>
  <si>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</si>
  <si>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</si>
  <si>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</si>
  <si>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</si>
  <si>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</si>
  <si>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</si>
  <si>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</si>
  <si>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</si>
  <si>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</si>
  <si>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</si>
  <si>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</si>
  <si>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</si>
  <si>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</si>
  <si>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</si>
  <si>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</si>
  <si>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</si>
  <si>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</si>
  <si>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</si>
  <si>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</si>
  <si>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</si>
  <si>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</si>
  <si>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</si>
  <si>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</si>
  <si>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</si>
  <si>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</si>
  <si>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</si>
  <si>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</si>
  <si>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</si>
  <si>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</si>
  <si>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</si>
  <si>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</si>
  <si>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</si>
  <si>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</si>
  <si>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</si>
  <si>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</si>
  <si>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</si>
  <si>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</si>
  <si>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</si>
  <si>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</si>
  <si>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</si>
  <si>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</si>
  <si>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</si>
  <si>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</si>
  <si>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</si>
  <si>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</si>
  <si>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</si>
  <si>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</si>
  <si>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</si>
  <si>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</si>
  <si>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</si>
  <si>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</si>
  <si>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</si>
  <si>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</si>
  <si>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</si>
  <si>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</si>
  <si>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</si>
  <si>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</si>
  <si>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</si>
  <si>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</si>
  <si>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</si>
  <si>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</si>
  <si>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</si>
  <si>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</si>
  <si>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</si>
  <si>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</si>
  <si>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</si>
  <si>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</si>
  <si>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</si>
  <si>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</si>
  <si>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</si>
  <si>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</si>
  <si>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</si>
  <si>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</si>
  <si>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</si>
  <si>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</si>
  <si>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</si>
  <si>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</si>
  <si>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</si>
  <si>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</si>
  <si>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</si>
  <si>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</si>
  <si>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</si>
  <si>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</si>
  <si>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</si>
  <si>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</si>
  <si>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</si>
  <si>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</si>
  <si>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</si>
  <si>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</si>
  <si>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</si>
  <si>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</si>
  <si>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</si>
  <si>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</si>
  <si>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</si>
  <si>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</si>
  <si>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</si>
  <si>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</si>
  <si>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</si>
  <si>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</si>
  <si>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</si>
  <si>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</si>
  <si>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</si>
  <si>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</si>
  <si>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</si>
  <si>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</si>
  <si>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</si>
  <si>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</si>
  <si>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</si>
  <si>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</si>
  <si>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</si>
  <si>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</si>
  <si>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</si>
  <si>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</si>
  <si>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</si>
  <si>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</si>
  <si>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</si>
  <si>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</si>
  <si>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</si>
  <si>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</si>
  <si>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</si>
  <si>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</si>
  <si>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</si>
  <si>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</si>
  <si>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</si>
  <si>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</si>
  <si>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</si>
  <si>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</si>
  <si>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</si>
  <si>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</si>
  <si>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</si>
  <si>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</si>
  <si>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</si>
  <si>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</si>
  <si>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</si>
  <si>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</si>
  <si>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</si>
  <si>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</si>
  <si>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</si>
  <si>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</si>
  <si>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</si>
  <si>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</si>
  <si>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</si>
  <si>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</si>
  <si>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</si>
  <si>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</si>
  <si>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</si>
  <si>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</si>
  <si>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</si>
  <si>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</si>
  <si>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</si>
  <si>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</si>
  <si>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</si>
  <si>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</si>
  <si>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</si>
  <si>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</si>
  <si>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</si>
  <si>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</si>
  <si>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</si>
  <si>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</si>
  <si>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</si>
  <si>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</si>
  <si>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</si>
  <si>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</si>
  <si>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</si>
  <si>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</si>
  <si>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</si>
  <si>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</si>
  <si>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</si>
  <si>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</si>
  <si>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</si>
  <si>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</si>
  <si>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</si>
  <si>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</si>
  <si>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</si>
  <si>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</si>
  <si>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</si>
  <si>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</si>
  <si>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</si>
  <si>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</si>
  <si>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</si>
  <si>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</si>
  <si>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</si>
  <si>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</si>
  <si>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</si>
  <si>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</si>
  <si>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</si>
  <si>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</si>
  <si>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</si>
  <si>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</si>
  <si>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</si>
  <si>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</si>
  <si>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</si>
  <si>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</si>
  <si>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</si>
  <si>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</si>
  <si>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</si>
  <si>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</si>
  <si>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</si>
  <si>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</si>
  <si>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</si>
  <si>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</si>
  <si>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</si>
  <si>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</si>
  <si>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</si>
  <si>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</si>
  <si>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</si>
  <si>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</si>
  <si>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</si>
  <si>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</si>
  <si>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</si>
  <si>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</si>
  <si>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</si>
  <si>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</si>
  <si>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</si>
  <si>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</si>
  <si>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</si>
  <si>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</si>
  <si>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</si>
  <si>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</si>
  <si>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</si>
  <si>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</si>
  <si>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</si>
  <si>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</si>
  <si>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</si>
  <si>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</si>
  <si>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</si>
  <si>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</si>
  <si>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</si>
  <si>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</si>
  <si>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</si>
  <si>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</si>
  <si>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</si>
  <si>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</si>
  <si>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</si>
  <si>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</si>
  <si>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</si>
  <si>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</si>
  <si>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</si>
  <si>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</si>
  <si>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</si>
  <si>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</si>
  <si>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</si>
  <si>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</si>
  <si>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</si>
  <si>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</si>
  <si>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</si>
  <si>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</si>
  <si>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</si>
  <si>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</si>
  <si>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</si>
  <si>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</si>
  <si>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</si>
  <si>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</si>
  <si>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</si>
  <si>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</si>
  <si>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</si>
  <si>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</si>
  <si>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</si>
  <si>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</si>
  <si>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</si>
  <si>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</si>
  <si>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</si>
  <si>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</si>
  <si>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</si>
  <si>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</si>
  <si>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</si>
  <si>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</si>
  <si>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</si>
  <si>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</si>
  <si>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</si>
  <si>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</si>
  <si>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</si>
  <si>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</si>
  <si>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</si>
  <si>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</si>
  <si>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</si>
  <si>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</si>
  <si>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</si>
  <si>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</si>
  <si>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</si>
  <si>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</si>
  <si>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</si>
  <si>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</si>
  <si>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</si>
  <si>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</si>
  <si>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</si>
  <si>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</si>
  <si>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</si>
  <si>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</si>
  <si>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</si>
  <si>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</si>
  <si>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</si>
  <si>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</si>
  <si>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</si>
  <si>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</si>
  <si>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</si>
  <si>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</si>
  <si>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</si>
  <si>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</si>
  <si>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</si>
  <si>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</si>
  <si>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</si>
  <si>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</si>
  <si>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</si>
  <si>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</si>
  <si>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</si>
  <si>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</si>
  <si>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</si>
  <si>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</si>
  <si>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</si>
  <si>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</si>
  <si>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</si>
  <si>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</si>
  <si>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</si>
  <si>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</si>
  <si>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</si>
  <si>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</si>
  <si>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</si>
  <si>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</si>
  <si>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</si>
  <si>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</si>
  <si>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</si>
  <si>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</si>
  <si>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</si>
  <si>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</si>
  <si>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</si>
  <si>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</si>
  <si>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</si>
  <si>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</si>
  <si>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</si>
  <si>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</si>
  <si>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</si>
  <si>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</si>
  <si>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</si>
  <si>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</si>
  <si>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</si>
  <si>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</si>
  <si>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</si>
  <si>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</si>
  <si>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</si>
  <si>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</si>
  <si>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</si>
  <si>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</si>
  <si>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</si>
  <si>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</si>
  <si>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</si>
  <si>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</si>
  <si>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</si>
  <si>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</si>
  <si>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</si>
  <si>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</si>
  <si>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</si>
  <si>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</si>
  <si>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</si>
  <si>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</si>
  <si>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</si>
  <si>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</si>
  <si>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</si>
  <si>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</si>
  <si>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</si>
  <si>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</si>
  <si>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</si>
  <si>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</si>
  <si>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</si>
  <si>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</si>
  <si>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</si>
  <si>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</si>
  <si>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</si>
  <si>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</si>
  <si>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</si>
  <si>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</si>
  <si>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</si>
  <si>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</si>
  <si>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</si>
  <si>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</si>
  <si>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</si>
  <si>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</si>
  <si>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</si>
  <si>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</si>
  <si>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</si>
  <si>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</si>
  <si>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</si>
  <si>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</si>
  <si>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</si>
  <si>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</si>
  <si>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</si>
  <si>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</si>
  <si>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</si>
  <si>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</si>
  <si>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</si>
  <si>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</si>
  <si>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</si>
  <si>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</si>
  <si>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</si>
  <si>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</si>
  <si>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</si>
  <si>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</si>
  <si>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</si>
  <si>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</si>
  <si>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</si>
  <si>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</si>
  <si>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</si>
  <si>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</si>
  <si>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</si>
  <si>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</si>
  <si>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</si>
  <si>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</si>
  <si>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</si>
  <si>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</si>
  <si>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</si>
  <si>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</si>
  <si>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</si>
  <si>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</si>
  <si>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</si>
  <si>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</si>
  <si>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</si>
  <si>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</si>
  <si>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</si>
  <si>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</si>
  <si>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</si>
  <si>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</si>
  <si>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</si>
  <si>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</si>
  <si>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</si>
  <si>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</si>
  <si>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</si>
  <si>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</si>
  <si>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</si>
  <si>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</si>
  <si>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</si>
  <si>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</si>
  <si>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</si>
  <si>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</si>
  <si>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</si>
  <si>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</si>
  <si>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</si>
  <si>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</si>
  <si>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</si>
  <si>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</si>
  <si>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</si>
  <si>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</si>
  <si>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</si>
  <si>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</si>
  <si>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</si>
  <si>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</si>
  <si>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</si>
  <si>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</si>
  <si>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</si>
  <si>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</si>
  <si>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</si>
  <si>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</si>
  <si>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</si>
  <si>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</si>
  <si>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</si>
  <si>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</si>
  <si>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</si>
  <si>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</si>
  <si>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</si>
  <si>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</si>
  <si>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</si>
  <si>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</si>
  <si>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</si>
  <si>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</si>
  <si>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</si>
  <si>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</si>
  <si>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</si>
  <si>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</si>
  <si>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</si>
  <si>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</si>
  <si>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</si>
  <si>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</si>
  <si>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</si>
  <si>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</si>
  <si>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</si>
  <si>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</si>
  <si>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</si>
  <si>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</si>
  <si>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</si>
  <si>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</si>
  <si>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</si>
  <si>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</si>
  <si>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</si>
  <si>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</si>
  <si>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</si>
  <si>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</si>
  <si>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</si>
  <si>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</si>
  <si>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</si>
  <si>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</si>
  <si>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</si>
  <si>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</si>
  <si>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</si>
  <si>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</si>
  <si>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</si>
  <si>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</si>
  <si>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</si>
  <si>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</si>
  <si>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</si>
  <si>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</si>
  <si>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</si>
  <si>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</si>
  <si>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</si>
  <si>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</si>
  <si>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</si>
  <si>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</si>
  <si>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</si>
  <si>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</si>
  <si>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</si>
  <si>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</si>
  <si>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</si>
  <si>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</si>
  <si>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</si>
  <si>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</si>
  <si>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</si>
  <si>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</si>
  <si>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</si>
  <si>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</si>
  <si>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</si>
  <si>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</si>
  <si>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</si>
  <si>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</si>
  <si>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</si>
  <si>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</si>
  <si>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</si>
  <si>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</si>
  <si>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</si>
  <si>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</si>
  <si>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</si>
  <si>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</si>
  <si>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</si>
  <si>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</si>
  <si>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</si>
  <si>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</si>
  <si>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</si>
  <si>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</si>
  <si>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</si>
  <si>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</si>
  <si>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</si>
  <si>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</si>
  <si>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</si>
  <si>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</si>
  <si>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</si>
  <si>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</si>
  <si>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</si>
  <si>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</si>
  <si>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</si>
  <si>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</si>
  <si>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</si>
  <si>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</si>
  <si>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</si>
  <si>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</si>
  <si>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</si>
  <si>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</si>
  <si>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</si>
  <si>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</si>
  <si>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</si>
  <si>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</si>
  <si>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</si>
  <si>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</si>
  <si>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</si>
  <si>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</si>
  <si>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</si>
  <si>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</si>
  <si>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</si>
  <si>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</si>
  <si>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</si>
  <si>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</si>
  <si>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</si>
  <si>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</si>
  <si>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</si>
  <si>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</si>
  <si>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</si>
  <si>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</si>
  <si>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</si>
  <si>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</si>
  <si>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</si>
  <si>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</si>
  <si>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</si>
  <si>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</si>
  <si>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</si>
  <si>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</si>
  <si>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</si>
  <si>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</si>
  <si>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</si>
  <si>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</si>
  <si>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</si>
  <si>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</si>
  <si>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</si>
  <si>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</si>
  <si>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</si>
  <si>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</si>
  <si>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</si>
  <si>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</si>
  <si>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</si>
  <si>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</si>
  <si>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</si>
  <si>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</si>
  <si>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</si>
  <si>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</si>
  <si>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</si>
  <si>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</si>
  <si>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</si>
  <si>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</si>
  <si>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</si>
  <si>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</si>
  <si>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</si>
  <si>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</si>
  <si>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</si>
  <si>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</si>
  <si>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</si>
  <si>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</si>
  <si>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</si>
  <si>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</si>
  <si>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</si>
  <si>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</si>
  <si>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</si>
  <si>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</si>
  <si>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</si>
  <si>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</si>
  <si>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</si>
  <si>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</si>
  <si>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</si>
  <si>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</si>
  <si>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</si>
  <si>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</si>
  <si>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</si>
  <si>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</si>
  <si>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</si>
  <si>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</si>
  <si>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</si>
  <si>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</si>
  <si>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</si>
  <si>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</si>
  <si>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</si>
  <si>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</si>
  <si>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</si>
  <si>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</si>
  <si>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</si>
  <si>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</si>
  <si>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</si>
  <si>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</si>
  <si>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</si>
  <si>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</si>
  <si>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</si>
  <si>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</si>
  <si>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</si>
  <si>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</si>
  <si>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</si>
  <si>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</si>
  <si>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</si>
  <si>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</si>
  <si>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</si>
  <si>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</si>
  <si>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</si>
  <si>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</si>
  <si>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</si>
  <si>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</si>
  <si>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</si>
  <si>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</si>
  <si>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</si>
  <si>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</si>
  <si>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</si>
  <si>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</si>
  <si>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</si>
  <si>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</si>
  <si>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</si>
  <si>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</si>
  <si>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</si>
  <si>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</si>
  <si>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</si>
  <si>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</si>
  <si>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</si>
  <si>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</si>
  <si>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</si>
  <si>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</si>
  <si>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</si>
  <si>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</si>
  <si>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</si>
  <si>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</si>
  <si>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</si>
  <si>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</si>
  <si>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</si>
  <si>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</si>
  <si>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</si>
  <si>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</si>
  <si>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</si>
  <si>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</si>
  <si>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</si>
  <si>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</si>
  <si>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</si>
  <si>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</si>
  <si>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</si>
  <si>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</si>
  <si>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</si>
  <si>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</si>
  <si>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</si>
  <si>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</si>
  <si>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</si>
  <si>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</si>
  <si>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</si>
  <si>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</si>
  <si>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</si>
  <si>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</si>
  <si>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</si>
  <si>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</si>
  <si>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</si>
  <si>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</si>
  <si>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</si>
  <si>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</si>
  <si>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</si>
  <si>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</si>
  <si>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</si>
  <si>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</si>
  <si>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</si>
  <si>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</si>
  <si>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</si>
  <si>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</si>
  <si>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</si>
  <si>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</si>
  <si>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</si>
  <si>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</si>
  <si>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</si>
  <si>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</si>
  <si>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</si>
  <si>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</si>
  <si>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</si>
  <si>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</si>
  <si>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</si>
  <si>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</si>
  <si>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</si>
  <si>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</si>
  <si>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</si>
  <si>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</si>
  <si>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</si>
  <si>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</si>
  <si>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</si>
  <si>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</si>
  <si>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</si>
  <si>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</si>
  <si>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</si>
  <si>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</si>
  <si>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</si>
  <si>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</si>
  <si>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</si>
  <si>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</si>
  <si>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</si>
  <si>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</si>
  <si>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</si>
  <si>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</si>
  <si>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</si>
  <si>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</si>
  <si>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</si>
  <si>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</si>
  <si>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</si>
  <si>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</si>
  <si>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</si>
  <si>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</si>
  <si>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</si>
  <si>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</si>
  <si>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</si>
  <si>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</si>
  <si>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</si>
  <si>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</si>
  <si>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</si>
  <si>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</si>
  <si>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</si>
  <si>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</si>
  <si>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</si>
  <si>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</si>
  <si>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</si>
  <si>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</si>
  <si>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</si>
  <si>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</si>
  <si>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</si>
  <si>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</si>
  <si>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</si>
  <si>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</si>
  <si>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</si>
  <si>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</si>
  <si>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</si>
  <si>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</si>
  <si>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</si>
  <si>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</si>
  <si>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</si>
  <si>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</si>
  <si>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</si>
  <si>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</si>
  <si>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</si>
  <si>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</si>
  <si>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</si>
  <si>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</si>
  <si>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</si>
  <si>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</si>
  <si>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</si>
  <si>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</si>
  <si>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</si>
  <si>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</si>
  <si>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</si>
  <si>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</si>
  <si>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</si>
  <si>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</si>
  <si>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</si>
  <si>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</si>
  <si>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</si>
  <si>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</si>
  <si>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</si>
  <si>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</si>
  <si>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</si>
  <si>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</si>
  <si>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</si>
  <si>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</si>
  <si>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</si>
  <si>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</si>
  <si>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</si>
  <si>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</si>
  <si>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</si>
  <si>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</si>
  <si>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</si>
  <si>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</si>
  <si>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</si>
  <si>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</si>
  <si>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</si>
  <si>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</si>
  <si>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</si>
  <si>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</si>
  <si>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</si>
  <si>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</si>
  <si>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</si>
  <si>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</si>
  <si>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</si>
  <si>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</si>
  <si>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</si>
  <si>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</si>
  <si>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</si>
  <si>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</si>
  <si>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</si>
  <si>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</si>
  <si>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</si>
  <si>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</si>
  <si>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</si>
  <si>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</si>
  <si>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</si>
  <si>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</si>
  <si>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</si>
  <si>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</si>
  <si>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</si>
  <si>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</si>
  <si>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</si>
  <si>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</si>
  <si>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</si>
  <si>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</si>
  <si>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</si>
  <si>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</si>
  <si>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</si>
  <si>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</si>
  <si>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</si>
  <si>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</si>
  <si>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</si>
  <si>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</si>
  <si>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</si>
  <si>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</si>
  <si>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</si>
  <si>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</si>
  <si>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</si>
  <si>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</si>
  <si>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</si>
  <si>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</si>
  <si>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</si>
  <si>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</si>
  <si>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</si>
  <si>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</si>
  <si>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</si>
  <si>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</si>
  <si>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</si>
  <si>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</si>
  <si>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</si>
  <si>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</si>
  <si>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</si>
  <si>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</si>
  <si>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</si>
  <si>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</si>
  <si>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</si>
  <si>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</si>
  <si>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</si>
  <si>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</si>
  <si>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</si>
  <si>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</si>
  <si>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</si>
  <si>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</si>
  <si>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</si>
  <si>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</si>
  <si>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</si>
  <si>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</si>
  <si>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</si>
  <si>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</si>
  <si>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</si>
  <si>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</si>
  <si>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</si>
  <si>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</si>
  <si>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</si>
  <si>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</si>
  <si>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</si>
  <si>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</si>
  <si>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</si>
  <si>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</si>
  <si>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</si>
  <si>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</si>
  <si>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</si>
  <si>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</si>
  <si>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</si>
  <si>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</si>
  <si>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</si>
  <si>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</si>
  <si>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</si>
  <si>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</si>
  <si>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</si>
  <si>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</si>
  <si>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</si>
  <si>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</si>
  <si>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</si>
  <si>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</si>
  <si>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</si>
  <si>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</si>
  <si>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</si>
  <si>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</si>
  <si>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</si>
  <si>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</si>
  <si>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</si>
  <si>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</si>
  <si>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</si>
  <si>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</si>
  <si>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</si>
  <si>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</si>
  <si>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</si>
  <si>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</si>
  <si>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</si>
  <si>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</si>
  <si>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</si>
  <si>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</si>
  <si>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</si>
  <si>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</si>
  <si>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</si>
  <si>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</si>
  <si>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</si>
  <si>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</si>
  <si>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</si>
  <si>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</si>
  <si>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</si>
  <si>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</si>
  <si>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</si>
  <si>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</si>
  <si>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</si>
  <si>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</si>
  <si>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</si>
  <si>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</si>
  <si>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</si>
  <si>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</si>
  <si>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</si>
  <si>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</si>
  <si>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</si>
  <si>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</si>
  <si>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</si>
  <si>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</si>
  <si>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</si>
  <si>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</si>
  <si>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</si>
  <si>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</si>
  <si>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</si>
  <si>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</si>
  <si>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</si>
  <si>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</si>
  <si>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</si>
  <si>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</si>
  <si>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</si>
  <si>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</si>
  <si>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</si>
  <si>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</si>
  <si>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</si>
  <si>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</si>
  <si>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</si>
  <si>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</si>
  <si>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</si>
  <si>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</si>
  <si>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</si>
  <si>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</si>
  <si>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</si>
  <si>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</si>
  <si>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</si>
  <si>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</si>
  <si>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</si>
  <si>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</si>
  <si>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</si>
  <si>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</si>
  <si>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</si>
  <si>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</si>
  <si>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</si>
  <si>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</si>
  <si>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</si>
  <si>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</si>
  <si>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</si>
  <si>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</si>
  <si>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</si>
  <si>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</si>
  <si>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</si>
  <si>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</si>
  <si>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</si>
  <si>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</si>
  <si>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</si>
  <si>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</si>
  <si>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</si>
  <si>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</si>
  <si>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</si>
  <si>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</si>
  <si>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</si>
  <si>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</si>
  <si>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</si>
  <si>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</si>
  <si>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</si>
  <si>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</si>
  <si>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</si>
  <si>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</si>
  <si>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</si>
  <si>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</si>
  <si>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</si>
  <si>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</si>
  <si>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</si>
  <si>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</si>
  <si>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</si>
  <si>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</si>
  <si>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</si>
  <si>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</si>
  <si>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</si>
  <si>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</si>
  <si>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</si>
  <si>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</si>
  <si>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</si>
  <si>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</si>
  <si>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</si>
  <si>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</si>
  <si>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</si>
  <si>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</si>
  <si>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</si>
  <si>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</si>
  <si>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</si>
  <si>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</si>
  <si>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</si>
  <si>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</si>
  <si>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</si>
  <si>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</si>
  <si>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</si>
  <si>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</si>
  <si>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</si>
  <si>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</si>
  <si>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</si>
  <si>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</si>
  <si>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</si>
  <si>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</si>
  <si>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</si>
  <si>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</si>
  <si>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</si>
  <si>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</si>
  <si>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</si>
  <si>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</si>
  <si>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</si>
  <si>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</si>
  <si>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</si>
  <si>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</si>
  <si>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</si>
  <si>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</si>
  <si>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</si>
  <si>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</si>
  <si>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</si>
  <si>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</si>
  <si>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</si>
  <si>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</si>
  <si>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</si>
  <si>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</si>
  <si>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</si>
  <si>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</si>
  <si>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</si>
  <si>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</si>
  <si>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</si>
  <si>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</si>
  <si>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</si>
  <si>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</si>
  <si>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</si>
  <si>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</si>
  <si>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</si>
  <si>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</si>
  <si>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</si>
  <si>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</si>
  <si>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</si>
  <si>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</si>
  <si>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</si>
  <si>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</si>
  <si>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</si>
  <si>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</si>
  <si>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</si>
  <si>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</si>
  <si>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</si>
  <si>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</si>
  <si>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</si>
  <si>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</si>
  <si>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</si>
  <si>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</si>
  <si>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</si>
  <si>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</si>
  <si>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</si>
  <si>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</si>
  <si>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</si>
  <si>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</si>
  <si>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</si>
  <si>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</si>
  <si>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</si>
  <si>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</si>
  <si>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</si>
  <si>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</si>
  <si>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</si>
  <si>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</si>
  <si>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</si>
  <si>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</si>
  <si>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</si>
  <si>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</si>
  <si>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</si>
  <si>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</si>
  <si>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</si>
  <si>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</si>
  <si>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</si>
  <si>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</si>
  <si>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</si>
  <si>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</si>
  <si>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</si>
  <si>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</si>
  <si>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</si>
  <si>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</si>
  <si>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</si>
  <si>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</si>
  <si>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</si>
  <si>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</si>
  <si>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</si>
  <si>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</si>
  <si>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</si>
  <si>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</si>
  <si>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</si>
  <si>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</si>
  <si>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</si>
  <si>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</si>
  <si>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</si>
  <si>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</si>
  <si>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</si>
  <si>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</si>
  <si>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</si>
  <si>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</si>
  <si>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</si>
  <si>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</si>
  <si>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</si>
  <si>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</si>
  <si>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</si>
  <si>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</si>
  <si>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</si>
  <si>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</si>
  <si>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</si>
  <si>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</si>
  <si>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</si>
  <si>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</si>
  <si>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</si>
  <si>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</si>
  <si>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</si>
  <si>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</si>
  <si>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</si>
  <si>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</si>
  <si>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</si>
  <si>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</si>
  <si>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</si>
  <si>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</si>
  <si>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</si>
  <si>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</si>
  <si>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</si>
  <si>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</si>
  <si>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</si>
  <si>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</si>
  <si>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</si>
  <si>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</si>
  <si>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</si>
  <si>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</si>
  <si>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</si>
  <si>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</si>
  <si>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</si>
  <si>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</si>
  <si>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</si>
  <si>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</si>
  <si>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</si>
  <si>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</si>
  <si>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</si>
  <si>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</si>
  <si>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</si>
  <si>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</si>
  <si>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</si>
  <si>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</si>
  <si>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</si>
  <si>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</si>
  <si>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</si>
  <si>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</si>
  <si>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</si>
  <si>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</si>
  <si>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</si>
  <si>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</si>
  <si>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</si>
  <si>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</si>
  <si>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</si>
  <si>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</si>
  <si>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</si>
  <si>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</si>
  <si>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</si>
  <si>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</si>
  <si>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</si>
  <si>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</si>
  <si>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</si>
  <si>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</si>
  <si>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</si>
  <si>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</si>
  <si>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</si>
  <si>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</si>
  <si>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</si>
  <si>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</si>
  <si>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</si>
  <si>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</si>
  <si>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</si>
  <si>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</si>
  <si>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</si>
  <si>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</si>
  <si>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</si>
  <si>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</si>
  <si>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</si>
  <si>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</si>
  <si>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</si>
  <si>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</si>
  <si>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</si>
  <si>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</si>
  <si>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</si>
  <si>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</si>
  <si>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</si>
  <si>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</si>
  <si>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</si>
  <si>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</si>
  <si>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</si>
  <si>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</si>
  <si>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</si>
  <si>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</si>
  <si>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</si>
  <si>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</si>
  <si>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</si>
  <si>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</si>
  <si>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</si>
  <si>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</si>
  <si>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</si>
  <si>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</si>
  <si>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</si>
  <si>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</si>
  <si>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</si>
  <si>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</si>
  <si>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</si>
  <si>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</si>
  <si>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</si>
  <si>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</si>
  <si>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</si>
  <si>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</si>
  <si>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</si>
  <si>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</si>
  <si>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</si>
  <si>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</si>
  <si>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</si>
  <si>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</si>
  <si>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</si>
  <si>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</si>
  <si>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</si>
  <si>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</si>
  <si>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</si>
  <si>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</si>
  <si>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</si>
  <si>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</si>
  <si>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</si>
  <si>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</si>
  <si>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</si>
  <si>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</si>
  <si>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</si>
  <si>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</si>
  <si>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</si>
  <si>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</si>
  <si>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</si>
  <si>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</si>
  <si>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</si>
  <si>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</si>
  <si>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</si>
  <si>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</si>
  <si>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</si>
  <si>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</si>
  <si>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</si>
  <si>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</si>
  <si>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</si>
  <si>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</si>
  <si>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</si>
  <si>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</si>
  <si>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</si>
  <si>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</si>
  <si>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</si>
  <si>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</si>
  <si>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</si>
  <si>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</si>
  <si>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</si>
  <si>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</si>
  <si>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</si>
  <si>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</si>
  <si>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</si>
  <si>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</si>
  <si>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</si>
  <si>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</si>
  <si>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</si>
  <si>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</si>
  <si>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</si>
  <si>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</si>
  <si>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</si>
  <si>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</si>
  <si>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</si>
  <si>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</si>
  <si>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</si>
  <si>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</si>
  <si>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</si>
  <si>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</si>
  <si>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</si>
  <si>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</si>
  <si>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</si>
  <si>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</si>
  <si>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</si>
  <si>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</si>
  <si>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</si>
  <si>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</si>
  <si>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</si>
  <si>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</si>
  <si>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</si>
  <si>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</si>
  <si>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</si>
  <si>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</si>
  <si>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</si>
  <si>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</si>
  <si>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</si>
  <si>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</si>
  <si>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</si>
  <si>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</si>
  <si>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</si>
  <si>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</si>
  <si>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</si>
  <si>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</si>
  <si>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</si>
  <si>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</si>
  <si>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</si>
  <si>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</si>
  <si>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</si>
  <si>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</si>
  <si>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</si>
  <si>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</si>
  <si>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</si>
  <si>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</si>
  <si>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</si>
  <si>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</si>
  <si>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</si>
  <si>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</si>
  <si>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</si>
  <si>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</si>
  <si>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</si>
  <si>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</si>
  <si>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</si>
  <si>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</si>
  <si>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</si>
  <si>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</si>
  <si>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</si>
  <si>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</si>
  <si>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</si>
  <si>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</si>
  <si>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</si>
  <si>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</si>
  <si>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</si>
  <si>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</si>
  <si>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</si>
  <si>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</si>
  <si>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</si>
  <si>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</si>
  <si>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</si>
  <si>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</si>
  <si>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</si>
  <si>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</si>
  <si>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</si>
  <si>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</si>
  <si>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</si>
  <si>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</si>
  <si>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</si>
  <si>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</si>
  <si>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</si>
  <si>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</si>
  <si>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</si>
  <si>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</si>
  <si>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</si>
  <si>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</si>
  <si>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</si>
  <si>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</si>
  <si>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</si>
  <si>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</si>
  <si>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</si>
  <si>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</si>
  <si>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</si>
  <si>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</si>
  <si>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</si>
  <si>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</si>
  <si>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</si>
  <si>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</si>
  <si>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</si>
  <si>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</si>
  <si>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</si>
  <si>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</si>
  <si>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</si>
  <si>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</si>
  <si>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</si>
  <si>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</si>
  <si>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</si>
  <si>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</si>
  <si>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</si>
  <si>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</si>
  <si>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</si>
  <si>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</si>
  <si>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</si>
  <si>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</si>
  <si>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</si>
  <si>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</si>
  <si>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</si>
  <si>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</si>
  <si>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</si>
  <si>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</si>
  <si>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</si>
  <si>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</si>
  <si>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</si>
  <si>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</si>
  <si>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</si>
  <si>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</si>
  <si>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</si>
  <si>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</si>
  <si>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</si>
  <si>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</si>
  <si>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</si>
  <si>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</si>
  <si>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</si>
  <si>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</si>
  <si>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</si>
  <si>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</si>
  <si>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</si>
  <si>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</si>
  <si>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</si>
  <si>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</si>
  <si>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</si>
  <si>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</si>
  <si>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</si>
  <si>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</si>
  <si>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</si>
  <si>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</si>
  <si>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</si>
  <si>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</si>
  <si>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</si>
  <si>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</si>
  <si>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</si>
  <si>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</si>
  <si>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</si>
  <si>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</si>
  <si>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</si>
  <si>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</si>
  <si>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</si>
  <si>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</si>
  <si>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</si>
  <si>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</si>
  <si>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</si>
  <si>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</si>
  <si>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</si>
  <si>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</si>
  <si>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</si>
  <si>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</si>
  <si>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</si>
  <si>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</si>
  <si>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</si>
  <si>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</si>
  <si>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</si>
  <si>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</si>
  <si>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</si>
  <si>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</si>
  <si>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</si>
  <si>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</si>
  <si>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</si>
  <si>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</si>
  <si>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</si>
  <si>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</si>
  <si>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</si>
  <si>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</si>
  <si>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</si>
  <si>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</si>
  <si>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</si>
  <si>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</si>
  <si>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</si>
  <si>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</si>
  <si>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</si>
  <si>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</si>
  <si>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</si>
  <si>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</si>
  <si>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</si>
  <si>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</si>
  <si>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</si>
  <si>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</si>
  <si>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</si>
  <si>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</si>
  <si>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</si>
  <si>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</si>
  <si>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</si>
  <si>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</si>
  <si>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</si>
  <si>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</si>
  <si>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</si>
  <si>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</si>
  <si>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</si>
  <si>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</si>
  <si>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</si>
  <si>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</si>
  <si>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</si>
  <si>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</si>
  <si>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</si>
  <si>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</si>
  <si>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</si>
  <si>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</si>
  <si>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</si>
  <si>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</si>
  <si>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</si>
  <si>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</si>
  <si>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</si>
  <si>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</si>
  <si>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</si>
  <si>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</si>
  <si>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</si>
  <si>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</si>
  <si>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</si>
  <si>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</si>
  <si>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</si>
  <si>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</si>
  <si>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</si>
  <si>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</si>
  <si>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</si>
  <si>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</si>
  <si>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</si>
  <si>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</si>
  <si>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</si>
  <si>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</si>
  <si>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</si>
  <si>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</si>
  <si>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</si>
  <si>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</si>
  <si>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</si>
  <si>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</si>
  <si>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</si>
  <si>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</si>
  <si>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</si>
  <si>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</si>
  <si>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</si>
  <si>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</si>
  <si>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</si>
  <si>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</si>
  <si>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</si>
  <si>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</si>
  <si>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</si>
  <si>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</si>
  <si>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</si>
  <si>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</si>
  <si>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</si>
  <si>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</si>
  <si>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</si>
  <si>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</si>
  <si>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</si>
  <si>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</si>
  <si>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</si>
  <si>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</si>
  <si>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</si>
  <si>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</si>
  <si>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</si>
  <si>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</si>
  <si>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</si>
  <si>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</si>
  <si>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</si>
  <si>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</si>
  <si>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</si>
  <si>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</si>
  <si>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</si>
  <si>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</si>
  <si>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</si>
  <si>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</si>
  <si>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</si>
  <si>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</si>
  <si>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</si>
  <si>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</si>
  <si>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</si>
  <si>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</si>
  <si>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</si>
  <si>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</si>
  <si>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</si>
  <si>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</si>
  <si>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</si>
  <si>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</si>
  <si>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</si>
  <si>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</si>
  <si>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</si>
  <si>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</si>
  <si>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</si>
  <si>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</si>
  <si>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</si>
  <si>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</si>
  <si>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</si>
  <si>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</si>
  <si>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</si>
  <si>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</si>
  <si>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</si>
  <si>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</si>
  <si>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</si>
  <si>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</si>
  <si>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</si>
  <si>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</si>
  <si>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</si>
  <si>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</si>
  <si>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</si>
  <si>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</si>
  <si>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</si>
  <si>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</si>
  <si>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</si>
  <si>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</si>
  <si>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</si>
  <si>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</si>
  <si>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</si>
  <si>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</si>
  <si>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</si>
  <si>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</si>
  <si>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</si>
  <si>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</si>
  <si>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</si>
  <si>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</si>
  <si>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</si>
  <si>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</si>
  <si>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</si>
  <si>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</si>
  <si>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</si>
  <si>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</si>
  <si>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</si>
  <si>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</si>
  <si>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</si>
  <si>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</si>
  <si>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</si>
  <si>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</si>
  <si>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</si>
  <si>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</si>
  <si>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</si>
  <si>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</si>
  <si>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</si>
  <si>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</si>
  <si>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</si>
  <si>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</si>
  <si>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</si>
  <si>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</si>
  <si>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</si>
  <si>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</si>
  <si>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</si>
  <si>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</si>
  <si>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</si>
  <si>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</si>
  <si>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</si>
  <si>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</si>
  <si>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</si>
  <si>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</si>
  <si>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</si>
  <si>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</si>
  <si>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</si>
  <si>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</si>
  <si>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</si>
  <si>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</si>
  <si>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</si>
  <si>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</si>
  <si>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</si>
  <si>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</si>
  <si>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</si>
  <si>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</si>
  <si>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</si>
  <si>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</si>
  <si>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</si>
  <si>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</si>
  <si>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</si>
  <si>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</si>
  <si>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</si>
  <si>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</si>
  <si>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</si>
  <si>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</si>
  <si>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</si>
  <si>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</si>
  <si>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</si>
  <si>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</si>
  <si>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</si>
  <si>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</si>
  <si>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</si>
  <si>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</si>
  <si>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</si>
  <si>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</si>
  <si>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</si>
  <si>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</si>
  <si>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</si>
  <si>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</si>
  <si>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</si>
  <si>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</si>
  <si>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</si>
  <si>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</si>
  <si>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</si>
  <si>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</si>
  <si>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</si>
  <si>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</si>
  <si>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</si>
  <si>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</si>
  <si>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</si>
  <si>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</si>
  <si>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</si>
  <si>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</si>
  <si>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</si>
  <si>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</si>
  <si>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</si>
  <si>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</si>
  <si>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</si>
  <si>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</si>
  <si>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</si>
  <si>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</si>
  <si>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</si>
  <si>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</si>
  <si>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</si>
  <si>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</si>
  <si>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</si>
  <si>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</si>
  <si>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</si>
  <si>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</si>
  <si>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</si>
  <si>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</si>
  <si>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</si>
  <si>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</si>
  <si>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</si>
  <si>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</si>
  <si>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</si>
  <si>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</si>
  <si>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</si>
  <si>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</si>
  <si>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</si>
  <si>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</si>
  <si>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</si>
  <si>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</si>
  <si>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</si>
  <si>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</si>
  <si>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</si>
  <si>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</si>
  <si>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</si>
  <si>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</si>
  <si>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</si>
  <si>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</si>
  <si>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</si>
  <si>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</si>
  <si>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</si>
  <si>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</si>
  <si>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</si>
  <si>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</si>
  <si>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</si>
  <si>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</si>
  <si>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</si>
  <si>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</si>
  <si>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</si>
  <si>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</si>
  <si>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</si>
  <si>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</si>
  <si>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</si>
  <si>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</si>
  <si>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</si>
  <si>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</si>
  <si>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</si>
  <si>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</si>
  <si>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</si>
  <si>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</si>
  <si>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</si>
  <si>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</si>
  <si>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</si>
  <si>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</si>
  <si>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</si>
  <si>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</si>
  <si>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</si>
  <si>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</si>
  <si>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</si>
  <si>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</si>
  <si>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</si>
  <si>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</si>
  <si>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</si>
  <si>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</si>
  <si>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</si>
  <si>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</si>
  <si>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</si>
  <si>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</si>
  <si>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</si>
  <si>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</si>
  <si>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</si>
  <si>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</si>
  <si>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</si>
  <si>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</si>
  <si>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</si>
  <si>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</si>
  <si>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</si>
  <si>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</si>
  <si>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</si>
  <si>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</si>
  <si>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</si>
  <si>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</si>
  <si>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</si>
  <si>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</si>
  <si>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</si>
  <si>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</si>
  <si>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</si>
  <si>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</si>
  <si>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</si>
  <si>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</si>
  <si>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</si>
  <si>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</si>
  <si>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</si>
  <si>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</si>
  <si>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</si>
  <si>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</si>
  <si>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</si>
  <si>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</si>
  <si>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</si>
  <si>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</si>
  <si>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</si>
  <si>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</si>
  <si>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</si>
  <si>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</si>
  <si>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</si>
  <si>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</si>
  <si>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</si>
  <si>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</si>
  <si>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</si>
  <si>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</si>
  <si>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</si>
  <si>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</si>
  <si>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</si>
  <si>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</si>
  <si>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</si>
  <si>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</si>
  <si>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</si>
  <si>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</si>
  <si>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</si>
  <si>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</si>
  <si>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</si>
  <si>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</si>
  <si>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</si>
  <si>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</si>
  <si>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</si>
  <si>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</si>
  <si>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</si>
  <si>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</si>
  <si>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</si>
  <si>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</si>
  <si>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</si>
  <si>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</si>
  <si>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</si>
  <si>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</si>
  <si>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</si>
  <si>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</si>
  <si>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</si>
  <si>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</si>
  <si>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</si>
  <si>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</si>
  <si>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</si>
  <si>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</si>
  <si>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</si>
  <si>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</si>
  <si>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</si>
  <si>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</si>
  <si>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</si>
  <si>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</si>
  <si>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</si>
  <si>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</si>
  <si>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</si>
  <si>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</si>
  <si>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</si>
  <si>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</si>
  <si>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</si>
  <si>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</si>
  <si>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</si>
  <si>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</si>
  <si>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</si>
  <si>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</si>
  <si>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</si>
  <si>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</si>
  <si>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</si>
  <si>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</si>
  <si>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</si>
  <si>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</si>
  <si>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</si>
  <si>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</si>
  <si>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</si>
  <si>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</si>
  <si>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</si>
  <si>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</si>
  <si>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</si>
  <si>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</si>
  <si>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</si>
  <si>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</si>
  <si>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</si>
  <si>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</si>
  <si>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</si>
  <si>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</si>
  <si>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</si>
  <si>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</si>
  <si>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</si>
  <si>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</si>
  <si>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</si>
  <si>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</si>
  <si>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</si>
  <si>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</si>
  <si>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</si>
  <si>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</si>
  <si>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</si>
  <si>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</si>
  <si>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</si>
  <si>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</si>
  <si>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</si>
  <si>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</si>
  <si>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</si>
  <si>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</si>
  <si>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</si>
  <si>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</si>
  <si>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</si>
  <si>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</si>
  <si>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</si>
  <si>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</si>
  <si>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</si>
  <si>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</si>
  <si>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</si>
  <si>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</si>
  <si>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</si>
  <si>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</si>
  <si>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</si>
  <si>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</si>
  <si>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</si>
  <si>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</si>
  <si>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</si>
  <si>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</si>
  <si>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</si>
  <si>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</si>
  <si>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</si>
  <si>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</si>
  <si>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</si>
  <si>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</si>
  <si>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</si>
  <si>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</si>
  <si>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</si>
  <si>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</si>
  <si>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</si>
  <si>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</si>
  <si>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</si>
  <si>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</si>
  <si>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</si>
  <si>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</si>
  <si>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</si>
  <si>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</si>
  <si>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</si>
  <si>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</si>
  <si>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</si>
  <si>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</si>
  <si>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</si>
  <si>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</si>
  <si>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</si>
  <si>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</si>
  <si>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</si>
  <si>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</si>
  <si>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</si>
  <si>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</si>
  <si>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</si>
  <si>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</si>
  <si>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</si>
  <si>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</si>
  <si>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</si>
  <si>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</si>
  <si>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</si>
  <si>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</si>
  <si>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</si>
  <si>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</si>
  <si>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</si>
  <si>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</si>
  <si>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</si>
  <si>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</si>
  <si>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</si>
  <si>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</si>
  <si>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</si>
  <si>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</si>
  <si>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</si>
  <si>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</si>
  <si>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</si>
  <si>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</si>
  <si>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</si>
  <si>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</si>
  <si>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</si>
  <si>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</si>
  <si>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</si>
  <si>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</si>
  <si>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</si>
  <si>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</si>
  <si>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</si>
  <si>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</si>
  <si>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</si>
  <si>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</si>
  <si>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</si>
  <si>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</si>
  <si>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</si>
  <si>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</si>
  <si>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</si>
  <si>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</si>
  <si>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</si>
  <si>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</si>
  <si>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</si>
  <si>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</si>
  <si>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</si>
  <si>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</si>
  <si>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</si>
  <si>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</si>
  <si>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</si>
  <si>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</si>
  <si>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</si>
  <si>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</si>
  <si>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</si>
  <si>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</si>
  <si>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</si>
  <si>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</si>
  <si>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</si>
  <si>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</si>
  <si>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</si>
  <si>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</si>
  <si>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</si>
  <si>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</si>
  <si>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</si>
  <si>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</si>
  <si>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</si>
  <si>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</si>
  <si>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</si>
  <si>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</si>
  <si>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</si>
  <si>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</si>
  <si>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</si>
  <si>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</si>
  <si>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</si>
  <si>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</si>
  <si>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</si>
  <si>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</si>
  <si>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</si>
  <si>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</si>
  <si>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</si>
  <si>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</si>
  <si>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</si>
  <si>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</si>
  <si>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</si>
  <si>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</si>
  <si>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</si>
  <si>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</si>
  <si>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</si>
  <si>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</si>
  <si>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</si>
  <si>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</si>
  <si>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</si>
  <si>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</si>
  <si>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</si>
  <si>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</si>
  <si>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</si>
  <si>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</si>
  <si>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</si>
  <si>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</si>
  <si>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</si>
  <si>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</si>
  <si>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</si>
  <si>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</si>
  <si>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</si>
  <si>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</si>
  <si>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</si>
  <si>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</si>
  <si>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</si>
  <si>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</si>
  <si>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</si>
  <si>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</si>
  <si>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</si>
  <si>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</si>
  <si>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</si>
  <si>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</si>
  <si>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</si>
  <si>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</si>
  <si>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</si>
  <si>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</si>
  <si>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</si>
  <si>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</si>
  <si>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</si>
  <si>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</si>
  <si>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</si>
  <si>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</si>
  <si>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</si>
  <si>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</si>
  <si>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</si>
  <si>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</si>
  <si>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</si>
  <si>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</si>
  <si>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</si>
  <si>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</si>
  <si>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</si>
  <si>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</si>
  <si>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</si>
  <si>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</si>
  <si>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</si>
  <si>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</si>
  <si>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</si>
  <si>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</si>
  <si>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</si>
  <si>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</si>
  <si>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</si>
  <si>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</si>
  <si>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</si>
  <si>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</si>
  <si>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</si>
  <si>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</si>
  <si>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</si>
  <si>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</si>
  <si>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</si>
  <si>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</si>
  <si>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</si>
  <si>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</si>
  <si>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</si>
  <si>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</si>
  <si>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</si>
  <si>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</si>
  <si>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</si>
  <si>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</si>
  <si>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</si>
  <si>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</si>
  <si>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</si>
  <si>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</si>
  <si>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</si>
  <si>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</si>
  <si>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</si>
  <si>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</si>
  <si>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</si>
  <si>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</si>
  <si>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</si>
  <si>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</si>
  <si>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</si>
  <si>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</si>
  <si>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</si>
  <si>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</si>
  <si>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</si>
  <si>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</si>
  <si>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</si>
  <si>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</si>
  <si>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</si>
  <si>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</si>
  <si>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</si>
  <si>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</si>
  <si>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</si>
  <si>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</si>
  <si>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</si>
  <si>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</si>
  <si>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</si>
  <si>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</si>
  <si>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</si>
  <si>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</si>
  <si>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</si>
  <si>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</si>
  <si>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</si>
  <si>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</si>
  <si>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</si>
  <si>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</si>
  <si>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</si>
  <si>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</si>
  <si>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</si>
  <si>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</si>
  <si>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</si>
  <si>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</si>
  <si>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</si>
  <si>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</si>
  <si>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</si>
  <si>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</si>
  <si>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</si>
  <si>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</si>
  <si>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</si>
  <si>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</si>
  <si>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</si>
  <si>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</si>
  <si>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</si>
  <si>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</si>
  <si>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</si>
  <si>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</si>
  <si>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</si>
  <si>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</si>
  <si>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</si>
  <si>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</si>
  <si>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</si>
  <si>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</si>
  <si>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</si>
  <si>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</si>
  <si>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</si>
  <si>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</si>
  <si>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</si>
  <si>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</si>
  <si>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</si>
  <si>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</si>
  <si>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</si>
  <si>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</si>
  <si>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</si>
  <si>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</si>
  <si>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</si>
  <si>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</si>
  <si>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</si>
  <si>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</si>
  <si>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</si>
  <si>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</si>
  <si>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</si>
  <si>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</si>
  <si>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</si>
  <si>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</si>
  <si>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</si>
  <si>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</si>
  <si>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</si>
  <si>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</si>
  <si>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</si>
  <si>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</si>
  <si>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</si>
  <si>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</si>
  <si>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</si>
  <si>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</si>
  <si>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</si>
  <si>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</si>
  <si>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</si>
  <si>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</si>
  <si>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</si>
  <si>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</si>
  <si>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</si>
  <si>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</si>
  <si>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</si>
  <si>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</si>
  <si>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</si>
  <si>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</si>
  <si>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</si>
  <si>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</si>
  <si>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</si>
  <si>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</si>
  <si>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</si>
  <si>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</si>
  <si>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</si>
  <si>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</si>
  <si>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</si>
  <si>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</si>
  <si>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</si>
  <si>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</si>
  <si>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</si>
  <si>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</si>
  <si>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</si>
  <si>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</si>
  <si>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</si>
  <si>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</si>
  <si>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</si>
  <si>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</si>
  <si>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</si>
  <si>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</si>
  <si>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</si>
  <si>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</si>
  <si>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</si>
  <si>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</si>
  <si>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</si>
  <si>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</si>
  <si>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</si>
  <si>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</si>
  <si>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</si>
  <si>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</si>
  <si>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</si>
  <si>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</si>
  <si>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</si>
  <si>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</si>
  <si>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</si>
  <si>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</si>
  <si>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</si>
  <si>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</si>
  <si>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</si>
  <si>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</si>
  <si>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</si>
  <si>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</si>
  <si>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</si>
  <si>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</si>
  <si>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</si>
  <si>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</si>
  <si>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</si>
  <si>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</si>
  <si>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</si>
  <si>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</si>
  <si>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</si>
  <si>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</si>
  <si>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</si>
  <si>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</si>
  <si>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</si>
  <si>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</si>
  <si>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</si>
  <si>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</si>
  <si>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</si>
  <si>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</si>
  <si>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</si>
  <si>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</si>
  <si>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</si>
  <si>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</si>
  <si>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</si>
  <si>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</si>
  <si>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</si>
  <si>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</si>
  <si>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</si>
  <si>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</si>
  <si>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</si>
  <si>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</si>
  <si>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</si>
  <si>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</si>
  <si>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</si>
  <si>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</si>
  <si>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</si>
  <si>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</si>
  <si>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</si>
  <si>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</si>
  <si>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</si>
  <si>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</si>
  <si>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</si>
  <si>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</si>
  <si>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</si>
  <si>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</si>
  <si>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</si>
  <si>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</si>
  <si>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</si>
  <si>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</si>
  <si>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</si>
  <si>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</si>
  <si>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</si>
  <si>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</si>
  <si>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</si>
  <si>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</si>
  <si>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</si>
  <si>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</si>
  <si>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</si>
  <si>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</si>
  <si>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</si>
  <si>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</si>
  <si>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</si>
  <si>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</si>
  <si>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</si>
  <si>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</si>
  <si>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</si>
  <si>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</si>
  <si>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</si>
  <si>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</si>
  <si>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</si>
  <si>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</si>
  <si>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</si>
  <si>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</si>
  <si>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</si>
  <si>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</si>
  <si>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</si>
  <si>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</si>
  <si>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</si>
  <si>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</si>
  <si>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</si>
  <si>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</si>
  <si>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</si>
  <si>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</si>
  <si>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</si>
  <si>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</si>
  <si>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</si>
  <si>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</si>
  <si>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</si>
  <si>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</si>
  <si>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</si>
  <si>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</si>
  <si>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</si>
  <si>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</si>
  <si>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</si>
  <si>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</si>
  <si>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</si>
  <si>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</si>
  <si>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</si>
  <si>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</si>
  <si>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</si>
  <si>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</si>
  <si>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</si>
  <si>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</si>
  <si>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</si>
  <si>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</si>
  <si>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</si>
  <si>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</si>
  <si>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</si>
  <si>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</si>
  <si>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</si>
  <si>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</si>
  <si>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</si>
  <si>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</si>
  <si>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</si>
  <si>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</si>
  <si>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</si>
  <si>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</si>
  <si>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</si>
  <si>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</si>
  <si>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</si>
  <si>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</si>
  <si>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</si>
  <si>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</si>
  <si>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</si>
  <si>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</si>
  <si>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</si>
  <si>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</si>
  <si>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</si>
  <si>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</si>
  <si>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</si>
  <si>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</si>
  <si>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</si>
  <si>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</si>
  <si>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</si>
  <si>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</si>
  <si>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</si>
  <si>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</si>
  <si>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</si>
  <si>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</si>
  <si>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</si>
  <si>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</si>
  <si>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</si>
  <si>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</si>
  <si>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</si>
  <si>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</si>
  <si>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</si>
  <si>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</si>
  <si>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</si>
  <si>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</si>
  <si>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</si>
  <si>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</si>
  <si>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</si>
  <si>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</si>
  <si>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</si>
  <si>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</si>
  <si>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</si>
  <si>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</si>
  <si>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</si>
  <si>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</si>
  <si>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</si>
  <si>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</si>
  <si>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</si>
  <si>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</si>
  <si>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</si>
  <si>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</si>
  <si>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</si>
  <si>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</si>
  <si>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</si>
  <si>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</si>
  <si>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</si>
  <si>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</si>
  <si>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</si>
  <si>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</si>
  <si>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</si>
  <si>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</si>
  <si>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</si>
  <si>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</si>
  <si>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</si>
  <si>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</si>
  <si>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</si>
  <si>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</si>
  <si>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</si>
  <si>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</si>
  <si>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</si>
  <si>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</si>
  <si>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</si>
  <si>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</si>
  <si>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</si>
  <si>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</si>
  <si>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</si>
  <si>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</si>
  <si>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</si>
  <si>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</si>
  <si>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</si>
  <si>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</si>
  <si>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</si>
  <si>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</si>
  <si>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</si>
  <si>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</si>
  <si>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</si>
  <si>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</si>
  <si>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</si>
  <si>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</si>
  <si>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</si>
  <si>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</si>
  <si>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</si>
  <si>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</si>
  <si>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</si>
  <si>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</si>
  <si>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</si>
  <si>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</si>
  <si>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</si>
  <si>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</si>
  <si>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</si>
  <si>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</si>
  <si>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</si>
  <si>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</si>
  <si>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</si>
  <si>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</si>
  <si>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</si>
  <si>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</si>
  <si>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</si>
  <si>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</si>
  <si>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</si>
  <si>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</si>
  <si>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</si>
  <si>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</si>
  <si>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</si>
  <si>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</si>
  <si>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</si>
  <si>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</si>
  <si>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</si>
  <si>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</si>
  <si>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</si>
  <si>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</si>
  <si>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</si>
  <si>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</si>
  <si>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</si>
  <si>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</si>
  <si>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</si>
  <si>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</si>
  <si>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</si>
  <si>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</si>
  <si>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</si>
  <si>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</si>
  <si>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</si>
  <si>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</si>
  <si>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</si>
  <si>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</si>
  <si>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</si>
  <si>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</si>
  <si>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</si>
  <si>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</si>
  <si>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</si>
  <si>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</si>
  <si>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</si>
  <si>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</si>
  <si>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</si>
  <si>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</si>
  <si>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</si>
  <si>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</si>
  <si>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</si>
  <si>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</si>
  <si>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</si>
  <si>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</si>
  <si>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</si>
  <si>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</si>
  <si>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</si>
  <si>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</si>
  <si>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</si>
  <si>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</si>
  <si>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</si>
  <si>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</si>
  <si>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</si>
  <si>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</si>
  <si>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</si>
  <si>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</si>
  <si>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</si>
  <si>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</si>
  <si>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</si>
  <si>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</si>
  <si>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</si>
  <si>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</si>
  <si>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</si>
  <si>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</si>
  <si>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</si>
  <si>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</si>
  <si>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</si>
  <si>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</si>
  <si>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</si>
  <si>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</si>
  <si>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</si>
  <si>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</si>
  <si>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</si>
  <si>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</si>
  <si>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</si>
  <si>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</si>
  <si>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</si>
  <si>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</si>
  <si>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</si>
  <si>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</si>
  <si>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</si>
  <si>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</si>
  <si>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</si>
  <si>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</si>
  <si>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</si>
  <si>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</si>
  <si>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</si>
  <si>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</si>
  <si>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</si>
  <si>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</si>
  <si>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</si>
  <si>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</si>
  <si>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</si>
  <si>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</si>
  <si>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</si>
  <si>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</si>
  <si>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</si>
  <si>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</si>
  <si>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</si>
  <si>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</si>
  <si>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</si>
  <si>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</si>
  <si>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</si>
  <si>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</si>
  <si>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</si>
  <si>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</si>
  <si>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</si>
  <si>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</si>
  <si>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</si>
  <si>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</si>
  <si>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</si>
  <si>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</si>
  <si>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</si>
  <si>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</si>
  <si>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</si>
  <si>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</si>
  <si>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</si>
  <si>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</si>
  <si>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</si>
  <si>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</si>
  <si>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</si>
  <si>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</si>
  <si>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</si>
  <si>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</si>
  <si>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</si>
  <si>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</si>
  <si>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</si>
  <si>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</si>
  <si>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</si>
  <si>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</si>
  <si>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</si>
  <si>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</si>
  <si>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</si>
  <si>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</si>
  <si>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</si>
  <si>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</si>
  <si>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</si>
  <si>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</si>
  <si>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</si>
  <si>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</si>
  <si>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</si>
  <si>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</si>
  <si>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</si>
  <si>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</si>
  <si>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</si>
  <si>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</si>
  <si>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</si>
  <si>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</si>
  <si>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</si>
  <si>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</si>
  <si>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</si>
  <si>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</si>
  <si>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</si>
  <si>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</si>
  <si>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</si>
  <si>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</si>
  <si>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</si>
  <si>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</si>
  <si>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</si>
  <si>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</si>
  <si>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</si>
  <si>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</si>
  <si>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</si>
  <si>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</si>
  <si>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</si>
  <si>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</si>
  <si>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</si>
  <si>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</si>
  <si>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</si>
  <si>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</si>
  <si>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</si>
  <si>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</si>
  <si>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</si>
  <si>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</si>
  <si>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</si>
  <si>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</si>
  <si>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</si>
  <si>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</si>
  <si>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</si>
  <si>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</si>
  <si>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</si>
  <si>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</si>
  <si>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</si>
  <si>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</si>
  <si>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</si>
  <si>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</si>
  <si>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</si>
  <si>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</si>
  <si>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</si>
  <si>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</si>
  <si>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</si>
  <si>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</si>
  <si>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</si>
  <si>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</si>
  <si>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</si>
  <si>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</si>
  <si>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</si>
  <si>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</si>
  <si>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</si>
  <si>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</si>
  <si>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</si>
  <si>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</si>
  <si>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</si>
  <si>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</si>
  <si>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</si>
  <si>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</si>
  <si>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</si>
  <si>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</si>
  <si>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</si>
  <si>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</si>
  <si>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</si>
  <si>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</si>
  <si>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</si>
  <si>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</si>
  <si>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</si>
  <si>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</si>
  <si>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</si>
  <si>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</si>
  <si>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</si>
  <si>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</si>
  <si>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</si>
  <si>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</si>
  <si>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</si>
  <si>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</si>
  <si>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</si>
  <si>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</si>
  <si>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</si>
  <si>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</si>
  <si>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</si>
  <si>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</si>
  <si>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</si>
  <si>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</si>
  <si>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</si>
  <si>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</si>
  <si>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</si>
  <si>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</si>
  <si>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</si>
  <si>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</si>
  <si>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</si>
  <si>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</si>
  <si>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</si>
  <si>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</si>
  <si>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</si>
  <si>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</si>
  <si>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</si>
  <si>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</si>
  <si>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</si>
  <si>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</si>
  <si>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</si>
  <si>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</si>
  <si>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</si>
  <si>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</si>
  <si>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</si>
  <si>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</si>
  <si>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</si>
  <si>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</si>
  <si>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</si>
  <si>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</si>
  <si>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</si>
  <si>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</si>
  <si>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</si>
  <si>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</si>
  <si>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</si>
  <si>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</si>
  <si>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</si>
  <si>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</si>
  <si>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</si>
  <si>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</si>
  <si>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</si>
  <si>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</si>
  <si>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</si>
  <si>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</si>
  <si>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</si>
  <si>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</si>
  <si>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</si>
  <si>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</si>
  <si>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</si>
  <si>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</si>
  <si>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</si>
  <si>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</si>
  <si>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</si>
  <si>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</si>
  <si>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</si>
  <si>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</si>
  <si>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</si>
  <si>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</si>
  <si>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</si>
  <si>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</si>
  <si>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</si>
  <si>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</si>
  <si>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</si>
  <si>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</si>
  <si>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</si>
  <si>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</si>
  <si>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</si>
  <si>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</si>
  <si>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</si>
  <si>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</si>
  <si>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</si>
  <si>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</si>
  <si>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</si>
  <si>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</si>
  <si>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</si>
  <si>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</si>
  <si>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</si>
  <si>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</si>
  <si>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</si>
  <si>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</si>
  <si>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</si>
  <si>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</si>
  <si>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</si>
  <si>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</si>
  <si>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</si>
  <si>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</si>
  <si>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</si>
  <si>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</si>
  <si>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</si>
  <si>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</si>
  <si>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</si>
  <si>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</si>
  <si>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</si>
  <si>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</si>
  <si>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</si>
  <si>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</si>
  <si>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</si>
  <si>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</si>
  <si>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</si>
  <si>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</si>
  <si>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</si>
  <si>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</si>
  <si>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</si>
  <si>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</si>
  <si>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</si>
  <si>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</si>
  <si>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</si>
  <si>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</si>
  <si>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</si>
  <si>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</si>
  <si>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</si>
  <si>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</si>
  <si>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</si>
  <si>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</si>
  <si>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</si>
  <si>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</si>
  <si>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</si>
  <si>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</si>
  <si>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</si>
  <si>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</si>
  <si>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</si>
  <si>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</si>
  <si>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</si>
  <si>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</si>
  <si>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</si>
  <si>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</si>
  <si>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</si>
  <si>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</si>
  <si>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</si>
  <si>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</si>
  <si>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</si>
  <si>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</si>
  <si>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</si>
  <si>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</si>
  <si>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</si>
  <si>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</si>
  <si>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</si>
  <si>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</si>
  <si>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</si>
  <si>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</si>
  <si>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</si>
  <si>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</si>
  <si>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</si>
  <si>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</si>
  <si>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</si>
  <si>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</si>
  <si>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</si>
  <si>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</si>
  <si>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</si>
  <si>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</si>
  <si>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</si>
  <si>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</si>
  <si>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</si>
  <si>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</si>
  <si>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</si>
  <si>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</si>
  <si>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</si>
  <si>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</si>
  <si>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</si>
  <si>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</si>
  <si>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</si>
  <si>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</si>
  <si>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</si>
  <si>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</si>
  <si>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</si>
  <si>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</si>
  <si>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</si>
  <si>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</si>
  <si>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</si>
  <si>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</si>
  <si>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</si>
  <si>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</si>
  <si>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</si>
  <si>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</si>
  <si>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</si>
  <si>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</si>
  <si>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</si>
  <si>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</si>
  <si>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</si>
  <si>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</si>
  <si>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</si>
  <si>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</si>
  <si>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</si>
  <si>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</si>
  <si>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</si>
  <si>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</si>
  <si>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</si>
  <si>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</si>
  <si>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</si>
  <si>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</si>
  <si>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</si>
  <si>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</si>
  <si>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</si>
  <si>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</si>
  <si>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</si>
  <si>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</si>
  <si>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</si>
  <si>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</si>
  <si>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</si>
  <si>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</si>
  <si>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</si>
  <si>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</si>
  <si>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</si>
  <si>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</si>
  <si>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</si>
  <si>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</si>
  <si>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</si>
  <si>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</si>
  <si>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</si>
  <si>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</si>
  <si>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</si>
  <si>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</si>
  <si>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</si>
  <si>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</si>
  <si>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</si>
  <si>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</si>
  <si>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</si>
  <si>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</si>
  <si>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</si>
  <si>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</si>
  <si>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</si>
  <si>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</si>
  <si>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</si>
  <si>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</si>
  <si>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</si>
  <si>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</si>
  <si>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</si>
  <si>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</si>
  <si>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</si>
  <si>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</si>
  <si>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</si>
  <si>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</si>
  <si>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</si>
  <si>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</si>
  <si>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</si>
  <si>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</si>
  <si>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</si>
  <si>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</si>
  <si>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</si>
  <si>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</si>
  <si>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</si>
  <si>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</si>
  <si>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</si>
  <si>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</si>
  <si>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</si>
  <si>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</si>
  <si>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</si>
  <si>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</si>
  <si>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</si>
  <si>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</si>
  <si>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</si>
  <si>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</si>
  <si>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</si>
  <si>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</si>
  <si>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</si>
  <si>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</si>
  <si>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</si>
  <si>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</si>
  <si>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</si>
  <si>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</si>
  <si>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</si>
  <si>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</si>
  <si>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</si>
  <si>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</si>
  <si>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</si>
  <si>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</si>
  <si>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</si>
  <si>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</si>
  <si>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</si>
  <si>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</si>
  <si>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</si>
  <si>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</si>
  <si>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</si>
  <si>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</si>
  <si>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</si>
  <si>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</si>
  <si>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</si>
  <si>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</si>
  <si>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</si>
  <si>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</si>
  <si>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</si>
  <si>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</si>
  <si>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</si>
  <si>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</si>
  <si>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</si>
  <si>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</si>
  <si>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</si>
  <si>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</si>
  <si>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</si>
  <si>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</si>
  <si>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</si>
  <si>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</si>
  <si>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</si>
  <si>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</si>
  <si>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</si>
  <si>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</si>
  <si>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</si>
  <si>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</si>
  <si>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</si>
  <si>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</si>
  <si>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</si>
  <si>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</si>
  <si>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</si>
  <si>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</si>
  <si>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</si>
  <si>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</si>
  <si>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</si>
  <si>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</si>
  <si>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</si>
  <si>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</si>
  <si>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</si>
  <si>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</si>
  <si>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</si>
  <si>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</si>
  <si>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</si>
  <si>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</si>
  <si>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</si>
  <si>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</si>
  <si>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</si>
  <si>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</si>
  <si>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</si>
  <si>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</si>
  <si>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</si>
  <si>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</si>
  <si>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</si>
  <si>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</si>
  <si>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</si>
  <si>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</si>
  <si>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</si>
  <si>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</si>
  <si>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</si>
  <si>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</si>
  <si>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</si>
  <si>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</si>
  <si>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</si>
  <si>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</si>
  <si>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</si>
  <si>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</si>
  <si>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</si>
  <si>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</si>
  <si>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</si>
  <si>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</si>
  <si>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</si>
  <si>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</si>
  <si>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</si>
  <si>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</si>
  <si>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</si>
  <si>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</si>
  <si>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</si>
  <si>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</si>
  <si>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</si>
  <si>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</si>
  <si>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</si>
  <si>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</si>
  <si>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</si>
  <si>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</si>
  <si>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</si>
  <si>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</si>
  <si>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</si>
  <si>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</si>
  <si>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</si>
  <si>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</si>
  <si>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</si>
  <si>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</si>
  <si>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</si>
  <si>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</si>
  <si>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</si>
  <si>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</si>
  <si>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</si>
  <si>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</si>
  <si>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</si>
  <si>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</si>
  <si>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</si>
  <si>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</si>
  <si>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</si>
  <si>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</si>
  <si>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</si>
  <si>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</si>
  <si>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</si>
  <si>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</si>
  <si>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</si>
  <si>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</si>
  <si>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</si>
  <si>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</si>
  <si>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</si>
  <si>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</si>
  <si>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</si>
  <si>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</si>
  <si>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</si>
  <si>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</si>
  <si>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</si>
  <si>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</si>
  <si>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</si>
  <si>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</si>
  <si>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</si>
  <si>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</si>
  <si>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</si>
  <si>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</si>
  <si>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</si>
  <si>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</si>
  <si>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</si>
  <si>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</si>
  <si>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</si>
  <si>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</si>
  <si>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</si>
  <si>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</si>
  <si>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</si>
  <si>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</si>
  <si>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</si>
  <si>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</si>
  <si>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</si>
  <si>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</si>
  <si>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</si>
  <si>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</si>
  <si>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</si>
  <si>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</si>
  <si>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</si>
  <si>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</si>
  <si>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</si>
  <si>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</si>
  <si>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</si>
  <si>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</si>
  <si>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</si>
  <si>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</si>
  <si>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</si>
  <si>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</si>
  <si>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</si>
  <si>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</si>
  <si>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</si>
  <si>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</si>
  <si>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</si>
  <si>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</si>
  <si>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</si>
  <si>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</si>
  <si>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</si>
  <si>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</si>
  <si>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</si>
  <si>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</si>
  <si>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</si>
  <si>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</si>
  <si>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</si>
  <si>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</si>
  <si>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</si>
  <si>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</si>
  <si>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</si>
  <si>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</si>
  <si>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</si>
  <si>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</si>
  <si>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</si>
  <si>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</si>
  <si>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</si>
  <si>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</si>
  <si>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</si>
  <si>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</si>
  <si>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</si>
  <si>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</si>
  <si>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</si>
  <si>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</si>
  <si>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</si>
  <si>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</si>
  <si>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</si>
  <si>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</si>
  <si>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</si>
  <si>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</si>
  <si>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</si>
  <si>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</si>
  <si>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</si>
  <si>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</si>
  <si>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</si>
  <si>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</si>
  <si>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</si>
  <si>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</si>
  <si>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</si>
  <si>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</si>
  <si>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</si>
  <si>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</si>
  <si>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</si>
  <si>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</si>
  <si>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</si>
  <si>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</si>
  <si>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</si>
  <si>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</si>
  <si>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</si>
  <si>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</si>
  <si>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</si>
  <si>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</si>
  <si>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</si>
  <si>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</si>
  <si>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</si>
  <si>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</si>
  <si>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</si>
  <si>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</si>
  <si>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</si>
  <si>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</si>
  <si>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</si>
  <si>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</si>
  <si>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</si>
  <si>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</si>
  <si>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</si>
  <si>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</si>
  <si>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</si>
  <si>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</si>
  <si>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</si>
  <si>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</si>
  <si>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</si>
  <si>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</si>
  <si>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</si>
  <si>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</si>
  <si>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</si>
  <si>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</si>
  <si>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</si>
  <si>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</si>
  <si>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</si>
  <si>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</si>
  <si>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</si>
  <si>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</si>
  <si>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</si>
  <si>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</si>
  <si>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</si>
  <si>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</si>
  <si>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</si>
  <si>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</si>
  <si>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</si>
  <si>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</si>
  <si>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</si>
  <si>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</si>
  <si>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</si>
  <si>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</si>
  <si>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</si>
  <si>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</si>
  <si>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</si>
  <si>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</si>
  <si>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</si>
  <si>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</si>
  <si>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</si>
  <si>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</si>
  <si>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</si>
  <si>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</si>
  <si>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</si>
  <si>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</si>
  <si>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</si>
  <si>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</si>
  <si>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</si>
  <si>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</si>
  <si>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</si>
  <si>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</si>
  <si>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</si>
  <si>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</si>
  <si>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</si>
  <si>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</si>
  <si>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</si>
  <si>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</si>
  <si>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</si>
  <si>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</si>
  <si>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</si>
  <si>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</si>
  <si>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</si>
  <si>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</si>
  <si>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</si>
  <si>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</si>
  <si>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</si>
  <si>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</si>
  <si>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</si>
  <si>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</si>
  <si>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</si>
  <si>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</si>
  <si>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</si>
  <si>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</si>
  <si>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</si>
  <si>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</si>
  <si>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</si>
  <si>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</si>
  <si>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</si>
  <si>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</si>
  <si>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</si>
  <si>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</si>
  <si>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</si>
  <si>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</si>
  <si>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</si>
  <si>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</si>
  <si>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</si>
  <si>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</si>
  <si>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</si>
  <si>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</si>
  <si>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</si>
  <si>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</si>
  <si>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</si>
  <si>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</si>
  <si>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</si>
  <si>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</si>
  <si>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</si>
  <si>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</si>
  <si>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</si>
  <si>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</si>
  <si>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</si>
  <si>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</si>
  <si>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</si>
  <si>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</si>
  <si>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</si>
  <si>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</si>
  <si>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</si>
  <si>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</si>
  <si>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</si>
  <si>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</si>
  <si>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</si>
  <si>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</si>
  <si>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</si>
  <si>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</si>
  <si>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</si>
  <si>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</si>
  <si>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</si>
  <si>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</si>
  <si>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</si>
  <si>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</si>
  <si>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</si>
  <si>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</si>
  <si>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</si>
  <si>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</si>
  <si>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</si>
  <si>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</si>
  <si>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</si>
  <si>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</si>
  <si>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</si>
  <si>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</si>
  <si>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</si>
  <si>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</si>
  <si>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</si>
  <si>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</si>
  <si>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</si>
  <si>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</si>
  <si>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</si>
  <si>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</si>
  <si>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</si>
  <si>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</si>
  <si>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</si>
  <si>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</si>
  <si>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</si>
  <si>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</si>
  <si>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</si>
  <si>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</si>
  <si>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</si>
  <si>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</si>
  <si>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</si>
  <si>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</si>
  <si>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</si>
  <si>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</si>
  <si>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</si>
  <si>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</si>
  <si>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</si>
  <si>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</si>
  <si>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</si>
  <si>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</si>
  <si>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</si>
  <si>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</si>
  <si>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</si>
  <si>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</si>
  <si>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</si>
  <si>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</si>
  <si>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</si>
  <si>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</si>
  <si>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</si>
  <si>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</si>
  <si>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</si>
  <si>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</si>
  <si>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</si>
  <si>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</si>
  <si>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</si>
  <si>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</si>
  <si>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</si>
  <si>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</si>
  <si>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</si>
  <si>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</si>
  <si>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</si>
  <si>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</si>
  <si>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</si>
  <si>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</si>
  <si>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</si>
  <si>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</si>
  <si>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</si>
  <si>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</si>
  <si>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</si>
  <si>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</si>
  <si>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</si>
  <si>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</si>
  <si>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</si>
  <si>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</si>
  <si>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</si>
  <si>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</si>
  <si>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</si>
  <si>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</si>
  <si>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</si>
  <si>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</si>
  <si>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</si>
  <si>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</si>
  <si>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</si>
  <si>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</si>
  <si>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</si>
  <si>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</si>
  <si>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</si>
  <si>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</si>
  <si>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</si>
  <si>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</si>
  <si>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</si>
  <si>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</si>
  <si>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</si>
  <si>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</si>
  <si>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</si>
  <si>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</si>
  <si>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</si>
  <si>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</si>
  <si>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</si>
  <si>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</si>
  <si>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</si>
  <si>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</si>
  <si>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</si>
  <si>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</si>
  <si>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</si>
  <si>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</si>
  <si>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</si>
  <si>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</si>
  <si>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</si>
  <si>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</si>
  <si>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</si>
  <si>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</si>
  <si>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</si>
  <si>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</si>
  <si>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</si>
  <si>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</si>
  <si>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</si>
  <si>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</si>
  <si>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</si>
  <si>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</si>
  <si>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</si>
  <si>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</si>
  <si>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</si>
  <si>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</si>
  <si>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</si>
  <si>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</si>
  <si>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</si>
  <si>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</si>
  <si>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</si>
  <si>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</si>
  <si>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</si>
  <si>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</si>
  <si>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</si>
  <si>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</si>
  <si>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</si>
  <si>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</si>
  <si>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</si>
  <si>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</si>
  <si>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</si>
  <si>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</si>
  <si>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</si>
  <si>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</si>
  <si>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</si>
  <si>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</si>
  <si>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</si>
  <si>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</si>
  <si>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</si>
  <si>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</si>
  <si>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</si>
  <si>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</si>
  <si>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</si>
  <si>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</si>
  <si>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</si>
  <si>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</si>
  <si>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</si>
  <si>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</si>
  <si>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</si>
  <si>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</si>
  <si>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</si>
  <si>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</si>
  <si>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</si>
  <si>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</si>
  <si>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</si>
  <si>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</si>
  <si>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</si>
  <si>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</si>
  <si>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</si>
  <si>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</si>
  <si>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</si>
  <si>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</si>
  <si>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</si>
  <si>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</si>
  <si>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</si>
  <si>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</si>
  <si>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</si>
  <si>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</si>
  <si>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</si>
  <si>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</si>
  <si>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</si>
  <si>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</si>
  <si>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</si>
  <si>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</si>
  <si>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</si>
  <si>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</si>
  <si>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</si>
  <si>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</si>
  <si>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</si>
  <si>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</si>
  <si>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</si>
  <si>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</si>
  <si>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</si>
  <si>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</si>
  <si>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</si>
  <si>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</si>
  <si>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</si>
  <si>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</si>
  <si>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</si>
  <si>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</si>
  <si>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</si>
  <si>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</si>
  <si>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</si>
  <si>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</si>
  <si>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</si>
  <si>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</si>
  <si>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</si>
  <si>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</si>
  <si>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</si>
  <si>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</si>
  <si>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</si>
  <si>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</si>
  <si>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</si>
  <si>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</si>
  <si>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</si>
  <si>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</si>
  <si>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</si>
  <si>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</si>
  <si>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</si>
  <si>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</si>
  <si>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</si>
  <si>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</si>
  <si>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</si>
  <si>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</si>
  <si>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</si>
  <si>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</si>
  <si>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</si>
  <si>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</si>
  <si>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</si>
  <si>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</si>
  <si>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</si>
  <si>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</si>
  <si>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</si>
  <si>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</si>
  <si>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</si>
  <si>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</si>
  <si>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</si>
  <si>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</si>
  <si>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</si>
  <si>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</si>
  <si>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</si>
  <si>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</si>
  <si>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</si>
  <si>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</si>
  <si>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</si>
  <si>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</si>
  <si>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</si>
  <si>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</si>
  <si>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</si>
  <si>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</si>
  <si>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</si>
  <si>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</si>
  <si>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</si>
  <si>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</si>
  <si>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</si>
  <si>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</si>
  <si>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</si>
  <si>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</si>
  <si>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</si>
  <si>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</si>
  <si>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</si>
  <si>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</si>
  <si>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</si>
  <si>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</si>
  <si>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</si>
  <si>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</si>
  <si>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</si>
  <si>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</si>
  <si>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</si>
  <si>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</si>
  <si>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</si>
  <si>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</si>
  <si>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</si>
  <si>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</si>
  <si>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</si>
  <si>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</si>
  <si>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</si>
  <si>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</si>
  <si>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</si>
  <si>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</si>
  <si>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</si>
  <si>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</si>
  <si>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</si>
  <si>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</si>
  <si>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</si>
  <si>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</si>
  <si>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</si>
  <si>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</si>
  <si>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</si>
  <si>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</si>
  <si>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</si>
  <si>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</si>
  <si>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</si>
  <si>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</si>
  <si>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</si>
  <si>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</si>
  <si>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</si>
  <si>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</si>
  <si>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</si>
  <si>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</si>
  <si>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</si>
  <si>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</si>
  <si>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</si>
  <si>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</si>
  <si>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</si>
  <si>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</si>
  <si>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</si>
  <si>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</si>
  <si>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</si>
  <si>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</si>
  <si>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</si>
  <si>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</si>
  <si>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</si>
  <si>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</si>
  <si>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</si>
  <si>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</si>
  <si>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</si>
  <si>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</si>
  <si>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</si>
  <si>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</si>
  <si>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</si>
  <si>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</si>
  <si>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</si>
  <si>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</si>
  <si>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</si>
  <si>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</si>
  <si>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</si>
  <si>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</si>
  <si>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</si>
  <si>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</si>
  <si>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</si>
  <si>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</si>
  <si>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</si>
  <si>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</si>
  <si>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</si>
  <si>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</si>
  <si>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</si>
  <si>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</si>
  <si>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</si>
  <si>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</si>
  <si>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</si>
  <si>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</si>
  <si>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</si>
  <si>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</si>
  <si>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</si>
  <si>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</si>
  <si>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</si>
  <si>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</si>
  <si>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</si>
  <si>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</si>
  <si>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</si>
  <si>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</si>
  <si>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</si>
  <si>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</si>
  <si>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</si>
  <si>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</si>
  <si>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</si>
  <si>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</si>
  <si>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</si>
  <si>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</si>
  <si>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</si>
  <si>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</si>
  <si>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</si>
  <si>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</si>
  <si>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</si>
  <si>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</si>
  <si>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</si>
  <si>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</si>
  <si>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</si>
  <si>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</si>
  <si>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</si>
  <si>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</si>
  <si>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</si>
  <si>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</si>
  <si>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</si>
  <si>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</si>
  <si>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</si>
  <si>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</si>
  <si>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</si>
  <si>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</si>
  <si>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</si>
  <si>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</si>
  <si>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</si>
  <si>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</si>
  <si>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</si>
  <si>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</si>
  <si>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</si>
  <si>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</si>
  <si>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</si>
  <si>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</si>
  <si>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</si>
  <si>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</si>
  <si>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</si>
  <si>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</si>
  <si>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</si>
  <si>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</si>
  <si>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</si>
  <si>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</si>
  <si>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</si>
  <si>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</si>
  <si>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</si>
  <si>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</si>
  <si>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</si>
  <si>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</si>
  <si>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</si>
  <si>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</si>
  <si>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</si>
  <si>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</si>
  <si>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</si>
  <si>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</si>
  <si>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</si>
  <si>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</si>
  <si>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</si>
  <si>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</si>
  <si>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</si>
  <si>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</si>
  <si>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</si>
  <si>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</si>
  <si>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</si>
  <si>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</si>
  <si>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</si>
  <si>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</si>
  <si>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</si>
  <si>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</si>
  <si>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</si>
  <si>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</si>
  <si>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</si>
  <si>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</si>
  <si>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</si>
  <si>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</si>
  <si>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</si>
  <si>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</si>
  <si>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</si>
  <si>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</si>
  <si>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</si>
  <si>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</si>
  <si>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</si>
  <si>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</si>
  <si>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</si>
  <si>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</si>
  <si>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</si>
  <si>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</si>
  <si>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</si>
  <si>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</si>
  <si>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</si>
  <si>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</si>
  <si>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</si>
  <si>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</si>
  <si>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</si>
  <si>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</si>
  <si>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</si>
  <si>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</si>
  <si>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</si>
  <si>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</si>
  <si>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</si>
  <si>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</si>
  <si>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</si>
  <si>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</si>
  <si>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</si>
  <si>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</si>
  <si>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</si>
  <si>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</si>
  <si>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</si>
  <si>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</si>
  <si>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</si>
  <si>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</si>
  <si>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</si>
  <si>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</si>
  <si>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</si>
  <si>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</si>
  <si>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</si>
  <si>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</si>
  <si>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</si>
  <si>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</si>
  <si>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</si>
  <si>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</si>
  <si>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</si>
  <si>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</si>
  <si>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</si>
  <si>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</si>
  <si>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</si>
  <si>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</si>
  <si>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</si>
  <si>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</si>
  <si>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</si>
  <si>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</si>
  <si>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</si>
  <si>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</si>
  <si>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</si>
  <si>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</si>
  <si>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</si>
  <si>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</si>
  <si>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</si>
  <si>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</si>
  <si>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</si>
  <si>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</si>
  <si>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</si>
  <si>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</si>
  <si>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</si>
  <si>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</si>
  <si>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</si>
  <si>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</si>
  <si>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</si>
  <si>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</si>
  <si>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</si>
  <si>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</si>
  <si>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</si>
  <si>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</si>
  <si>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</si>
  <si>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</si>
  <si>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</si>
  <si>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</si>
  <si>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</si>
  <si>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</si>
  <si>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</si>
  <si>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</si>
  <si>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</si>
  <si>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</si>
  <si>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</si>
  <si>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</si>
  <si>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</si>
  <si>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</si>
  <si>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</si>
  <si>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</si>
  <si>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</si>
  <si>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</si>
  <si>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</si>
  <si>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</si>
  <si>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</si>
  <si>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</si>
  <si>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</si>
  <si>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</si>
  <si>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</si>
  <si>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</si>
  <si>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</si>
  <si>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</si>
  <si>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</si>
  <si>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</si>
  <si>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</si>
  <si>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</si>
  <si>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</si>
  <si>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</si>
  <si>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</si>
  <si>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</si>
  <si>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</si>
  <si>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</si>
  <si>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</si>
  <si>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</si>
  <si>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</si>
  <si>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</si>
  <si>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</si>
  <si>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</si>
  <si>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</si>
  <si>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</si>
  <si>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</si>
  <si>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</si>
  <si>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</si>
  <si>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</si>
  <si>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</si>
  <si>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</si>
  <si>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</si>
  <si>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</si>
  <si>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</si>
  <si>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</si>
  <si>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</si>
  <si>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</si>
  <si>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</si>
  <si>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</si>
  <si>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</si>
  <si>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</si>
  <si>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</si>
  <si>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</si>
  <si>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</si>
  <si>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</si>
  <si>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</si>
  <si>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</si>
  <si>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</si>
  <si>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</si>
  <si>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</si>
  <si>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</si>
  <si>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</si>
  <si>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</si>
  <si>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</si>
  <si>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</si>
  <si>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</si>
  <si>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</si>
  <si>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</si>
  <si>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</si>
  <si>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</si>
  <si>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</si>
  <si>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</si>
  <si>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</si>
  <si>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</si>
  <si>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</si>
  <si>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</si>
  <si>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</si>
  <si>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</si>
  <si>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</si>
  <si>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</si>
  <si>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</si>
  <si>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</si>
  <si>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</si>
  <si>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</si>
  <si>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</si>
  <si>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</si>
  <si>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</si>
  <si>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</si>
  <si>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</si>
  <si>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</si>
  <si>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</si>
  <si>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</si>
  <si>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</si>
  <si>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</si>
  <si>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</si>
  <si>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</si>
  <si>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</si>
  <si>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</si>
  <si>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</si>
  <si>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</si>
  <si>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</si>
  <si>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</si>
  <si>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</si>
  <si>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</si>
  <si>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</si>
  <si>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</si>
  <si>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</si>
  <si>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</si>
  <si>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</si>
  <si>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</si>
  <si>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</si>
  <si>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</si>
  <si>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</si>
  <si>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</si>
  <si>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</si>
  <si>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</si>
  <si>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</si>
  <si>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</si>
  <si>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</si>
  <si>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</si>
  <si>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</si>
  <si>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</si>
  <si>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</si>
  <si>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</si>
  <si>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</si>
  <si>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</si>
  <si>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</si>
  <si>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</si>
  <si>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</si>
  <si>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</si>
  <si>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</si>
  <si>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</si>
  <si>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</si>
  <si>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</si>
  <si>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</si>
  <si>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</si>
  <si>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</si>
  <si>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</si>
  <si>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</si>
  <si>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</si>
  <si>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</si>
  <si>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</si>
  <si>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</si>
  <si>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</si>
  <si>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</si>
  <si>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</si>
  <si>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</si>
  <si>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</si>
  <si>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</si>
  <si>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</si>
  <si>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</si>
  <si>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</si>
  <si>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</si>
  <si>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</si>
  <si>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</si>
  <si>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</si>
  <si>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</si>
  <si>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</si>
  <si>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</si>
  <si>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</si>
  <si>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</si>
  <si>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</si>
  <si>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</si>
  <si>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</si>
  <si>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</si>
  <si>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</si>
  <si>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</si>
  <si>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</si>
  <si>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</si>
  <si>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</si>
  <si>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</si>
  <si>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</si>
  <si>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</si>
  <si>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</si>
  <si>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</si>
  <si>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</si>
  <si>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</si>
  <si>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</si>
  <si>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</si>
  <si>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</si>
  <si>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</si>
  <si>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</si>
  <si>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</si>
  <si>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</si>
  <si>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</si>
  <si>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</si>
  <si>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</si>
  <si>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</si>
  <si>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</si>
  <si>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</si>
  <si>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</si>
  <si>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</si>
  <si>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</si>
  <si>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</si>
  <si>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</si>
  <si>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</si>
  <si>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</si>
  <si>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</si>
  <si>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</si>
  <si>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</si>
  <si>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</si>
  <si>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</si>
  <si>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</si>
  <si>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</si>
  <si>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</si>
  <si>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</si>
  <si>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</si>
  <si>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</si>
  <si>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</si>
  <si>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</si>
  <si>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</si>
  <si>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</si>
  <si>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</si>
  <si>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</si>
  <si>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</si>
  <si>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</si>
  <si>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</si>
  <si>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</si>
  <si>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</si>
  <si>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</si>
  <si>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</si>
  <si>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</si>
  <si>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</si>
  <si>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</si>
  <si>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</si>
  <si>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</si>
  <si>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</si>
  <si>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</si>
  <si>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</si>
  <si>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</si>
  <si>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</si>
  <si>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</si>
  <si>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</si>
  <si>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</si>
  <si>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</si>
  <si>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</si>
  <si>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</si>
  <si>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</si>
  <si>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</si>
  <si>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</si>
  <si>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</si>
  <si>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</si>
  <si>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</si>
  <si>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</si>
  <si>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</si>
  <si>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</si>
  <si>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</si>
  <si>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</si>
  <si>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</si>
  <si>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</si>
  <si>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</si>
  <si>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</si>
  <si>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</si>
  <si>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</si>
  <si>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</si>
  <si>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</si>
  <si>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</si>
  <si>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</si>
  <si>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</si>
  <si>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</si>
  <si>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</si>
  <si>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</si>
  <si>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</si>
  <si>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</si>
  <si>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</si>
  <si>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</si>
  <si>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</si>
  <si>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</si>
  <si>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</si>
  <si>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</si>
  <si>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</si>
  <si>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</si>
  <si>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</si>
  <si>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</si>
  <si>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</si>
  <si>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</si>
  <si>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</si>
  <si>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</si>
  <si>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</si>
  <si>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</si>
  <si>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</si>
  <si>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</si>
  <si>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</si>
  <si>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</si>
  <si>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</si>
  <si>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</si>
  <si>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</si>
  <si>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</si>
  <si>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</si>
  <si>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</si>
  <si>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</si>
  <si>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</si>
  <si>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</si>
  <si>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</si>
  <si>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</si>
  <si>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</si>
  <si>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</si>
  <si>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</si>
  <si>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</si>
  <si>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</si>
  <si>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</si>
  <si>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</si>
  <si>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</si>
  <si>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</si>
  <si>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</si>
  <si>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</si>
  <si>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</si>
  <si>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</si>
  <si>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</si>
  <si>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</si>
  <si>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</si>
  <si>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</si>
  <si>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</si>
  <si>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</si>
  <si>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</si>
  <si>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</si>
  <si>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</si>
  <si>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</si>
  <si>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</si>
  <si>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</si>
  <si>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</si>
  <si>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</si>
  <si>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</si>
  <si>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</si>
  <si>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</si>
  <si>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</si>
  <si>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</si>
  <si>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</si>
  <si>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</si>
  <si>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</si>
  <si>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</si>
  <si>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</si>
  <si>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</si>
  <si>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</si>
  <si>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</si>
  <si>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</si>
  <si>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</si>
  <si>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</si>
  <si>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</si>
  <si>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</si>
  <si>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</si>
  <si>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</si>
  <si>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</si>
  <si>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</si>
  <si>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</si>
  <si>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</si>
  <si>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</si>
  <si>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</si>
  <si>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</si>
  <si>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</si>
  <si>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</si>
  <si>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</si>
  <si>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</si>
  <si>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</si>
  <si>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</si>
  <si>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</si>
  <si>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</si>
  <si>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</si>
  <si>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</si>
  <si>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</si>
  <si>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</si>
  <si>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</si>
  <si>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</si>
  <si>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</si>
  <si>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</si>
  <si>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</si>
  <si>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</si>
  <si>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</si>
  <si>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</si>
  <si>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</si>
  <si>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</si>
  <si>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</si>
  <si>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</si>
  <si>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</si>
  <si>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</si>
  <si>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</si>
  <si>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</si>
  <si>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</si>
  <si>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</si>
  <si>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</si>
  <si>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</si>
  <si>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</si>
  <si>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</si>
  <si>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</si>
  <si>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</si>
  <si>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</si>
  <si>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</si>
  <si>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</si>
  <si>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</si>
  <si>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</si>
  <si>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</si>
  <si>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</si>
  <si>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</si>
  <si>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</si>
  <si>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</si>
  <si>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</si>
  <si>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</si>
  <si>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</si>
  <si>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</si>
  <si>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</si>
  <si>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</si>
  <si>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</si>
  <si>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</si>
  <si>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</si>
  <si>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</si>
  <si>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</si>
  <si>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</si>
  <si>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</si>
  <si>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</si>
  <si>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</si>
  <si>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</si>
  <si>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</si>
  <si>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</si>
  <si>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</si>
  <si>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</si>
  <si>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</si>
  <si>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</si>
  <si>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</si>
  <si>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</si>
  <si>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</si>
  <si>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</si>
  <si>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</si>
  <si>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</si>
  <si>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</si>
  <si>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</si>
  <si>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</si>
  <si>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</si>
  <si>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</si>
  <si>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</si>
  <si>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</si>
  <si>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</si>
  <si>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</si>
  <si>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</si>
  <si>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</si>
  <si>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</si>
  <si>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</si>
  <si>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</si>
  <si>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</si>
  <si>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</si>
  <si>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</si>
  <si>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</si>
  <si>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</si>
  <si>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</si>
  <si>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</si>
  <si>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</si>
  <si>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</si>
  <si>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</si>
  <si>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</si>
  <si>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</si>
  <si>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</si>
  <si>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</si>
  <si>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</si>
  <si>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</si>
  <si>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</si>
  <si>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</si>
  <si>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</si>
  <si>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</si>
  <si>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</si>
  <si>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</si>
  <si>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</si>
  <si>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</si>
  <si>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</si>
  <si>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</si>
  <si>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</si>
  <si>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</si>
  <si>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</si>
  <si>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</si>
  <si>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</si>
  <si>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</si>
  <si>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</si>
  <si>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</si>
  <si>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</si>
  <si>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</si>
  <si>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</si>
  <si>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</si>
  <si>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</si>
  <si>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</si>
  <si>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</si>
  <si>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</si>
  <si>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</si>
  <si>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</si>
  <si>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</si>
  <si>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</si>
  <si>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</si>
  <si>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</si>
  <si>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</si>
  <si>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</si>
  <si>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</si>
  <si>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</si>
  <si>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</si>
  <si>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</si>
  <si>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</si>
  <si>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</si>
  <si>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</si>
  <si>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</si>
  <si>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</si>
  <si>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</si>
  <si>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</si>
  <si>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</si>
  <si>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</si>
  <si>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</si>
  <si>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</si>
  <si>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</si>
  <si>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</si>
  <si>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</si>
  <si>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</si>
  <si>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</si>
  <si>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</si>
  <si>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</si>
  <si>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</si>
  <si>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</si>
  <si>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</si>
  <si>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</si>
  <si>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</si>
  <si>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</si>
  <si>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</si>
  <si>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</si>
  <si>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</si>
  <si>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</si>
  <si>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</si>
  <si>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</si>
  <si>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</si>
  <si>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</si>
  <si>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</si>
  <si>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</si>
  <si>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</si>
  <si>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</si>
  <si>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</si>
  <si>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</si>
  <si>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</si>
  <si>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</si>
  <si>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</si>
  <si>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</si>
  <si>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</si>
  <si>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</si>
  <si>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</si>
  <si>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</si>
  <si>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</si>
  <si>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</si>
  <si>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</si>
  <si>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</si>
  <si>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</si>
  <si>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</si>
  <si>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</si>
  <si>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</si>
  <si>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</si>
  <si>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</si>
  <si>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</si>
  <si>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</si>
  <si>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</si>
  <si>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</si>
  <si>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</si>
  <si>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</si>
  <si>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</si>
  <si>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</si>
  <si>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</si>
  <si>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</si>
  <si>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</si>
  <si>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</si>
  <si>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</si>
  <si>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</si>
  <si>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</si>
  <si>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</si>
  <si>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</si>
  <si>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</si>
  <si>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</si>
  <si>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</si>
  <si>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</si>
  <si>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</si>
  <si>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</si>
  <si>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</si>
  <si>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</si>
  <si>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</si>
  <si>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</si>
  <si>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</si>
  <si>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</si>
  <si>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</si>
  <si>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</si>
  <si>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</si>
  <si>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</si>
  <si>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</si>
  <si>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</si>
  <si>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</si>
  <si>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</si>
  <si>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</si>
  <si>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</si>
  <si>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</si>
  <si>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</si>
  <si>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</si>
  <si>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</si>
  <si>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</si>
  <si>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</si>
  <si>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</si>
  <si>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</si>
  <si>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</si>
  <si>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</si>
  <si>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</si>
  <si>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</si>
  <si>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</si>
  <si>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</si>
  <si>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</si>
  <si>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</si>
  <si>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</si>
  <si>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</si>
  <si>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</si>
  <si>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</si>
  <si>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</si>
  <si>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</si>
  <si>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</si>
  <si>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</si>
  <si>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</si>
  <si>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</si>
  <si>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</si>
  <si>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</si>
  <si>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</si>
  <si>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</si>
  <si>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</si>
  <si>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</si>
  <si>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</si>
  <si>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</si>
  <si>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</si>
  <si>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</si>
  <si>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</si>
  <si>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</si>
  <si>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</si>
  <si>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</si>
  <si>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</si>
  <si>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</si>
  <si>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</si>
  <si>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</si>
  <si>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</si>
  <si>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</si>
  <si>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</si>
  <si>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</si>
  <si>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</si>
  <si>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</si>
  <si>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</si>
  <si>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</si>
  <si>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</si>
  <si>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</si>
  <si>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</si>
  <si>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</si>
  <si>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</si>
  <si>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</si>
  <si>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</si>
  <si>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</si>
  <si>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</si>
  <si>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</si>
  <si>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</si>
  <si>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</si>
  <si>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</si>
  <si>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</si>
  <si>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</si>
  <si>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</si>
  <si>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</si>
  <si>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</si>
  <si>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</si>
  <si>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</si>
  <si>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</si>
  <si>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</si>
  <si>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</si>
  <si>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</si>
  <si>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</si>
  <si>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</si>
  <si>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</si>
  <si>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</si>
  <si>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</si>
  <si>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</si>
  <si>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</si>
  <si>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</si>
  <si>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</si>
  <si>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</si>
  <si>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</si>
  <si>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</si>
  <si>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</si>
  <si>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</si>
  <si>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</si>
  <si>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</si>
  <si>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</si>
  <si>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</si>
  <si>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</si>
  <si>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</si>
  <si>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</si>
  <si>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</si>
  <si>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</si>
  <si>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</si>
  <si>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</si>
  <si>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</si>
  <si>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</si>
  <si>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</si>
  <si>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</si>
  <si>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</si>
  <si>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</si>
  <si>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</si>
  <si>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</si>
  <si>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</si>
  <si>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</si>
  <si>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</si>
  <si>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</si>
  <si>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</si>
  <si>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</si>
  <si>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</si>
  <si>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</si>
  <si>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</si>
  <si>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</si>
  <si>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</si>
  <si>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</si>
  <si>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</si>
  <si>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</si>
  <si>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</si>
  <si>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</si>
  <si>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</si>
  <si>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</si>
  <si>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</si>
  <si>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</si>
  <si>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</si>
  <si>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</si>
  <si>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</si>
  <si>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</si>
  <si>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</si>
  <si>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</si>
  <si>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</si>
  <si>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</si>
  <si>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</si>
  <si>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</si>
  <si>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</si>
  <si>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</si>
  <si>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</si>
  <si>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</si>
  <si>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</si>
  <si>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</si>
  <si>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</si>
  <si>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</si>
  <si>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</si>
  <si>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</si>
  <si>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</si>
  <si>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</si>
  <si>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</si>
  <si>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</si>
  <si>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</si>
  <si>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</si>
  <si>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</si>
  <si>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</si>
  <si>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</si>
  <si>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</si>
  <si>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</si>
  <si>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</si>
  <si>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</si>
  <si>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</si>
  <si>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</si>
  <si>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</si>
  <si>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</si>
  <si>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</si>
  <si>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</si>
  <si>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</si>
  <si>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</si>
  <si>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</si>
  <si>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</si>
  <si>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</si>
  <si>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</si>
  <si>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</si>
  <si>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</si>
  <si>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</si>
  <si>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</si>
  <si>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</si>
  <si>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</si>
  <si>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</si>
  <si>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</si>
  <si>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</si>
  <si>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</si>
  <si>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</si>
  <si>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</si>
  <si>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</si>
  <si>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</si>
  <si>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</si>
  <si>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</si>
  <si>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</si>
  <si>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</si>
  <si>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</si>
  <si>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</si>
  <si>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</si>
  <si>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</si>
  <si>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</si>
  <si>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</si>
  <si>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</si>
  <si>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</si>
  <si>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</si>
  <si>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</si>
  <si>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</si>
  <si>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</si>
  <si>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</si>
  <si>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</si>
  <si>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</si>
  <si>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</si>
  <si>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</si>
  <si>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</si>
  <si>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</si>
  <si>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</si>
  <si>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</si>
  <si>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</si>
  <si>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</si>
  <si>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</si>
  <si>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</si>
  <si>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</si>
  <si>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</si>
  <si>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</si>
  <si>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</si>
  <si>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</si>
  <si>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</si>
  <si>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</si>
  <si>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</si>
  <si>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</si>
  <si>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</si>
  <si>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</si>
  <si>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</si>
  <si>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</si>
  <si>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</si>
  <si>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</si>
  <si>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</si>
  <si>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</si>
  <si>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</si>
  <si>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</si>
  <si>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</si>
  <si>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</si>
  <si>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</si>
  <si>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</si>
  <si>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</si>
  <si>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</si>
  <si>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</si>
  <si>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</si>
  <si>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</si>
  <si>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</si>
  <si>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</si>
  <si>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</si>
  <si>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</si>
  <si>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</si>
  <si>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</si>
  <si>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</si>
  <si>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</si>
  <si>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</si>
  <si>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</si>
  <si>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</si>
  <si>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</si>
  <si>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</si>
  <si>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</si>
  <si>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</si>
  <si>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</si>
  <si>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</si>
  <si>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</si>
  <si>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</si>
  <si>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</si>
  <si>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</si>
  <si>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</si>
  <si>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</si>
  <si>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</si>
  <si>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</si>
  <si>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</si>
  <si>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</si>
  <si>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</si>
  <si>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</si>
  <si>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</si>
  <si>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</si>
  <si>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</si>
  <si>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</si>
  <si>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</si>
  <si>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</si>
  <si>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</si>
  <si>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</si>
  <si>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</si>
  <si>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</si>
  <si>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</si>
  <si>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</si>
  <si>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</si>
  <si>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</si>
  <si>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</si>
  <si>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</si>
  <si>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</si>
  <si>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</si>
  <si>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</si>
  <si>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</si>
  <si>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</si>
  <si>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</si>
  <si>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</si>
  <si>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</si>
  <si>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</si>
  <si>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</si>
  <si>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</si>
  <si>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</si>
  <si>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</si>
  <si>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</si>
  <si>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</si>
  <si>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</si>
  <si>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</si>
  <si>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</si>
  <si>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</si>
  <si>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</si>
  <si>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</si>
  <si>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</si>
  <si>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</si>
  <si>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</si>
  <si>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</si>
  <si>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</si>
  <si>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</si>
  <si>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</si>
  <si>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</si>
  <si>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</si>
  <si>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</si>
  <si>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</si>
  <si>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</si>
  <si>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</si>
  <si>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</si>
  <si>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</si>
  <si>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</si>
  <si>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</si>
  <si>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</si>
  <si>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</si>
  <si>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</si>
  <si>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</si>
  <si>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</si>
  <si>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</si>
  <si>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</si>
  <si>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</si>
  <si>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</si>
  <si>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</si>
  <si>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</si>
  <si>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</si>
  <si>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</si>
  <si>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</si>
  <si>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</si>
  <si>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</si>
  <si>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</si>
  <si>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</si>
  <si>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</si>
  <si>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</si>
  <si>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</si>
  <si>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</si>
  <si>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</si>
  <si>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</si>
  <si>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</si>
  <si>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</si>
  <si>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</si>
  <si>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</si>
  <si>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</si>
  <si>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</si>
  <si>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</si>
  <si>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</si>
  <si>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</si>
  <si>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</si>
  <si>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</si>
  <si>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</si>
  <si>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</si>
  <si>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</si>
  <si>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</si>
  <si>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</si>
  <si>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</si>
  <si>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</si>
  <si>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</si>
  <si>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</si>
  <si>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</si>
  <si>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</si>
  <si>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</si>
  <si>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</si>
  <si>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</si>
  <si>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</si>
  <si>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</si>
  <si>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</si>
  <si>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</si>
  <si>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</si>
  <si>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</si>
  <si>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</si>
  <si>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</si>
  <si>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</si>
  <si>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</si>
  <si>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</si>
  <si>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</si>
  <si>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</si>
  <si>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</si>
  <si>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</si>
  <si>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</si>
  <si>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</si>
  <si>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</si>
  <si>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</si>
  <si>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</si>
  <si>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</si>
  <si>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</si>
  <si>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</si>
  <si>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</si>
  <si>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</si>
  <si>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</si>
  <si>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</si>
  <si>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</si>
  <si>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</si>
  <si>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</si>
  <si>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</si>
  <si>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</si>
  <si>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</si>
  <si>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</si>
  <si>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</si>
  <si>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</si>
  <si>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</si>
  <si>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</si>
  <si>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</si>
  <si>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</si>
  <si>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</si>
  <si>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</si>
  <si>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</si>
  <si>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</si>
  <si>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</si>
  <si>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</si>
  <si>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</si>
  <si>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</si>
  <si>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</si>
  <si>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</si>
  <si>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</si>
  <si>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</si>
  <si>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</si>
  <si>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</si>
  <si>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</si>
  <si>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</si>
  <si>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</si>
  <si>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</si>
  <si>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</si>
  <si>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</si>
  <si>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</si>
  <si>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</si>
  <si>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</si>
  <si>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</si>
  <si>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</si>
  <si>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</si>
  <si>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</si>
  <si>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</si>
  <si>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</si>
  <si>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</si>
  <si>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</si>
  <si>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</si>
  <si>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</si>
  <si>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</si>
  <si>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</si>
  <si>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</si>
  <si>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</si>
  <si>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</si>
  <si>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</si>
  <si>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</si>
  <si>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</si>
  <si>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</si>
  <si>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</si>
  <si>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</si>
  <si>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</si>
  <si>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</si>
  <si>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</si>
  <si>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</si>
  <si>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</si>
  <si>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</si>
  <si>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</si>
  <si>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</si>
  <si>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</si>
  <si>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</si>
  <si>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</si>
  <si>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</si>
  <si>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</si>
  <si>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</si>
  <si>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</si>
  <si>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</si>
  <si>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</si>
  <si>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</si>
  <si>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</si>
  <si>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</si>
  <si>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</si>
  <si>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</si>
  <si>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</si>
  <si>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</si>
  <si>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</si>
  <si>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</si>
  <si>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</si>
  <si>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</si>
  <si>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</si>
  <si>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</si>
  <si>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</si>
  <si>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</si>
  <si>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</si>
  <si>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</si>
  <si>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</si>
  <si>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</si>
  <si>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</si>
  <si>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</si>
  <si>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</si>
  <si>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</si>
  <si>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</si>
  <si>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</si>
  <si>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</si>
  <si>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</si>
  <si>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</si>
  <si>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</si>
  <si>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</si>
  <si>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</si>
  <si>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</si>
  <si>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</si>
  <si>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</si>
  <si>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</si>
  <si>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</si>
  <si>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</si>
  <si>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</si>
  <si>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</si>
  <si>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</si>
  <si>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</si>
  <si>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</si>
  <si>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</si>
  <si>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</si>
  <si>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</si>
  <si>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</si>
  <si>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</si>
  <si>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</si>
  <si>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</si>
  <si>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</si>
  <si>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</si>
  <si>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</si>
  <si>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</si>
  <si>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</si>
  <si>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</si>
  <si>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</si>
  <si>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</si>
  <si>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</si>
  <si>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</si>
  <si>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</si>
  <si>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</si>
  <si>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</si>
  <si>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</si>
  <si>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</si>
  <si>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</si>
  <si>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</si>
  <si>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</si>
  <si>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</si>
  <si>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</si>
  <si>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</si>
  <si>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</si>
  <si>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</si>
  <si>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</si>
  <si>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</si>
  <si>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</si>
  <si>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</si>
  <si>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</si>
  <si>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</si>
  <si>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</si>
  <si>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</si>
  <si>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</si>
  <si>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</si>
  <si>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</si>
  <si>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</si>
  <si>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</si>
  <si>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</si>
  <si>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</si>
  <si>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</si>
  <si>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</si>
  <si>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</si>
  <si>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</si>
  <si>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</si>
  <si>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</si>
  <si>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</si>
  <si>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</si>
  <si>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</si>
  <si>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</si>
  <si>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</si>
  <si>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</si>
  <si>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</si>
  <si>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</si>
  <si>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</si>
  <si>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</si>
  <si>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</si>
  <si>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</si>
  <si>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</si>
  <si>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</si>
  <si>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</si>
  <si>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</si>
  <si>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</si>
  <si>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</si>
  <si>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</si>
  <si>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</si>
  <si>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</si>
  <si>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</si>
  <si>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</si>
  <si>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</si>
  <si>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</si>
  <si>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</si>
  <si>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</si>
  <si>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</si>
  <si>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</si>
  <si>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</si>
  <si>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</si>
  <si>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</si>
  <si>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</si>
  <si>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</si>
  <si>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</si>
  <si>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</si>
  <si>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</si>
  <si>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</si>
  <si>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</si>
  <si>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</si>
  <si>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</si>
  <si>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</si>
  <si>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</si>
  <si>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</si>
  <si>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</si>
  <si>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</si>
  <si>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</si>
  <si>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</si>
  <si>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</si>
  <si>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</si>
  <si>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</si>
  <si>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</si>
  <si>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</si>
  <si>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</si>
  <si>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</si>
  <si>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</si>
  <si>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</si>
  <si>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</si>
  <si>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</si>
  <si>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</si>
  <si>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</si>
  <si>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</si>
  <si>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</si>
  <si>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</si>
  <si>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</si>
  <si>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</si>
  <si>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</si>
  <si>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</si>
  <si>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</si>
  <si>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</si>
  <si>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</si>
  <si>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</si>
  <si>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</si>
  <si>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</si>
  <si>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</si>
  <si>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</si>
  <si>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</si>
  <si>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</si>
  <si>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</si>
  <si>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</si>
  <si>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</si>
  <si>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</si>
  <si>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</si>
  <si>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</si>
  <si>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</si>
  <si>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</si>
  <si>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</si>
  <si>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</si>
  <si>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</si>
  <si>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</si>
  <si>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</si>
  <si>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</si>
  <si>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</si>
  <si>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</si>
  <si>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</si>
  <si>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</si>
  <si>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</si>
  <si>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</si>
  <si>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</si>
  <si>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</si>
  <si>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</si>
  <si>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</si>
  <si>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</si>
  <si>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</si>
  <si>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</si>
  <si>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</si>
  <si>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</si>
  <si>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</si>
  <si>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</si>
  <si>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</si>
  <si>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</si>
  <si>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</si>
  <si>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</si>
  <si>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</si>
  <si>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</si>
  <si>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</si>
  <si>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</si>
  <si>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</si>
  <si>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</si>
  <si>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</si>
  <si>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</si>
  <si>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</si>
  <si>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</si>
  <si>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</si>
  <si>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</si>
  <si>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</si>
  <si>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</si>
  <si>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</si>
  <si>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</si>
  <si>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</si>
  <si>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</si>
  <si>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</si>
  <si>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</si>
  <si>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</si>
  <si>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</si>
  <si>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</si>
  <si>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</si>
  <si>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</si>
  <si>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</si>
  <si>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</si>
  <si>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</si>
  <si>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</si>
  <si>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</si>
  <si>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</si>
  <si>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</si>
  <si>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</si>
  <si>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</si>
  <si>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</si>
  <si>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</si>
  <si>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</si>
  <si>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</si>
  <si>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</si>
  <si>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</si>
  <si>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</si>
  <si>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</si>
  <si>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</si>
  <si>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</si>
  <si>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</si>
  <si>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</si>
  <si>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</si>
  <si>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</si>
  <si>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</si>
  <si>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</si>
  <si>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</si>
  <si>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</si>
  <si>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</si>
  <si>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</si>
  <si>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</si>
  <si>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</si>
  <si>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</si>
  <si>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</si>
  <si>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</si>
  <si>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</si>
  <si>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</si>
  <si>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</si>
  <si>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</si>
  <si>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</si>
  <si>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</si>
  <si>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</si>
  <si>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</si>
  <si>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</si>
  <si>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</si>
  <si>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</si>
  <si>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</si>
  <si>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</si>
  <si>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</si>
  <si>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</si>
  <si>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</si>
  <si>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</si>
  <si>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</si>
  <si>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</si>
  <si>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</si>
  <si>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</si>
  <si>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</si>
  <si>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</si>
  <si>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</si>
  <si>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</si>
  <si>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</si>
  <si>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</si>
  <si>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</si>
  <si>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</si>
  <si>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</si>
  <si>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</si>
  <si>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</si>
  <si>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</si>
  <si>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</si>
  <si>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</si>
  <si>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</si>
  <si>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</si>
  <si>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</si>
  <si>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</si>
  <si>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</si>
  <si>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</si>
  <si>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</si>
  <si>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</si>
  <si>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</si>
  <si>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</si>
  <si>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</si>
  <si>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</si>
  <si>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</si>
  <si>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</si>
  <si>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</si>
  <si>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</si>
  <si>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</si>
  <si>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</si>
  <si>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</si>
  <si>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</si>
  <si>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</si>
  <si>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</si>
  <si>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</si>
  <si>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</si>
  <si>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</si>
  <si>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</si>
  <si>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</si>
  <si>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</si>
  <si>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</si>
  <si>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</si>
  <si>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</si>
  <si>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</si>
  <si>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</si>
  <si>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</si>
  <si>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</si>
  <si>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</si>
  <si>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</si>
  <si>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</si>
  <si>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</si>
  <si>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</si>
  <si>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</si>
  <si>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</si>
  <si>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</si>
  <si>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</si>
  <si>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</si>
  <si>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</si>
  <si>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</si>
  <si>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</si>
  <si>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</si>
  <si>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</si>
  <si>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</si>
  <si>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</si>
  <si>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</si>
  <si>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</si>
  <si>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</si>
  <si>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</si>
  <si>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</si>
  <si>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</si>
  <si>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</si>
  <si>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</si>
  <si>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</si>
  <si>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</si>
  <si>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</si>
  <si>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</si>
  <si>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</si>
  <si>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</si>
  <si>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</si>
  <si>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</si>
  <si>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</si>
  <si>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</si>
  <si>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</si>
  <si>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</si>
  <si>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</si>
  <si>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</si>
  <si>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</si>
  <si>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</si>
  <si>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</si>
  <si>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</si>
  <si>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</si>
  <si>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</si>
  <si>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</si>
  <si>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</si>
  <si>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</si>
  <si>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</si>
  <si>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</si>
  <si>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</si>
  <si>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</si>
  <si>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</si>
  <si>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</si>
  <si>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</si>
  <si>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</si>
  <si>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</si>
  <si>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</si>
  <si>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</si>
  <si>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</si>
  <si>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</si>
  <si>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</si>
  <si>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</si>
  <si>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</si>
  <si>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</si>
  <si>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</si>
  <si>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</si>
  <si>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</si>
  <si>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</si>
  <si>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</si>
  <si>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</si>
  <si>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</si>
  <si>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</si>
  <si>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</si>
  <si>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</si>
  <si>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</si>
  <si>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</si>
  <si>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</si>
  <si>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</si>
  <si>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</si>
  <si>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</si>
  <si>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</si>
  <si>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</si>
  <si>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</si>
  <si>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</si>
  <si>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</si>
  <si>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</si>
  <si>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</si>
  <si>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</si>
  <si>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</si>
  <si>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</si>
  <si>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</si>
  <si>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</si>
  <si>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</si>
  <si>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</si>
  <si>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</si>
  <si>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</si>
  <si>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</si>
  <si>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</si>
  <si>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</si>
  <si>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</si>
  <si>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</si>
  <si>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</si>
  <si>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</si>
  <si>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</si>
  <si>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</si>
  <si>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</si>
  <si>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</si>
  <si>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</si>
  <si>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</si>
  <si>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</si>
  <si>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</si>
  <si>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</si>
  <si>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</si>
  <si>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</si>
  <si>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</si>
  <si>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</si>
  <si>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</si>
  <si>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</si>
  <si>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</si>
  <si>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</si>
  <si>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</si>
  <si>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</si>
  <si>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</si>
  <si>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</si>
  <si>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</si>
  <si>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</si>
  <si>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</si>
  <si>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</si>
  <si>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</si>
  <si>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</si>
  <si>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</si>
  <si>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</si>
  <si>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</si>
  <si>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</si>
  <si>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</si>
  <si>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</si>
  <si>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</si>
  <si>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</si>
  <si>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</si>
  <si>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</si>
  <si>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</si>
  <si>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</si>
  <si>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</si>
  <si>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</si>
  <si>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</si>
  <si>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</si>
  <si>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</si>
  <si>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</si>
  <si>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</si>
  <si>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</si>
  <si>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</si>
  <si>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</si>
  <si>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</si>
  <si>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</si>
  <si>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</si>
  <si>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</si>
  <si>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</si>
  <si>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</si>
  <si>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</si>
  <si>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</si>
  <si>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</si>
  <si>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</si>
  <si>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</si>
  <si>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</si>
  <si>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</si>
  <si>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</si>
  <si>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</si>
  <si>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</si>
  <si>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</si>
  <si>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</si>
  <si>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</si>
  <si>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</si>
  <si>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</si>
  <si>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</si>
  <si>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</si>
  <si>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</si>
  <si>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</si>
  <si>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</si>
  <si>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</si>
  <si>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</si>
  <si>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</si>
  <si>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</si>
  <si>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</si>
  <si>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</si>
  <si>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</si>
  <si>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</si>
  <si>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</si>
  <si>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</si>
  <si>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</si>
  <si>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</si>
  <si>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</si>
  <si>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</si>
  <si>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</si>
  <si>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</si>
  <si>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</si>
  <si>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</si>
  <si>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</si>
  <si>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</si>
  <si>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</si>
  <si>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</si>
  <si>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</si>
  <si>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</si>
  <si>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</si>
  <si>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</si>
  <si>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</si>
  <si>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</si>
  <si>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</si>
  <si>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</si>
  <si>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</si>
  <si>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</si>
  <si>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</si>
  <si>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</si>
  <si>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</si>
  <si>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</si>
  <si>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</si>
  <si>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</si>
  <si>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</si>
  <si>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</si>
  <si>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</si>
  <si>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</si>
  <si>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</si>
  <si>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</si>
  <si>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</si>
  <si>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</si>
  <si>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</si>
  <si>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</si>
  <si>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</si>
  <si>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</si>
  <si>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</si>
  <si>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</si>
  <si>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</si>
  <si>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</si>
  <si>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</si>
  <si>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</si>
  <si>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</si>
  <si>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</si>
  <si>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</si>
  <si>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</si>
  <si>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</si>
  <si>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</si>
  <si>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</si>
  <si>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</si>
  <si>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</si>
  <si>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</si>
  <si>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</si>
  <si>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</si>
  <si>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</si>
  <si>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</si>
  <si>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</si>
  <si>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</si>
  <si>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</si>
  <si>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</si>
  <si>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</si>
  <si>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</si>
  <si>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</si>
  <si>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</si>
  <si>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</si>
  <si>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</si>
  <si>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</si>
  <si>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</si>
  <si>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</si>
  <si>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</si>
  <si>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</si>
  <si>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</si>
  <si>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</si>
  <si>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</si>
  <si>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</si>
  <si>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</si>
  <si>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</si>
  <si>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</si>
  <si>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</si>
  <si>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</si>
  <si>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</si>
  <si>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</si>
  <si>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</si>
  <si>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</si>
  <si>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</si>
  <si>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</si>
  <si>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</si>
  <si>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</si>
  <si>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</si>
  <si>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</si>
  <si>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</si>
  <si>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</si>
  <si>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</si>
  <si>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</si>
  <si>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</si>
  <si>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</si>
  <si>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</si>
  <si>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</si>
  <si>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</si>
  <si>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</si>
  <si>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</si>
  <si>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</si>
  <si>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</si>
  <si>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</si>
  <si>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</si>
  <si>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</si>
  <si>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</si>
  <si>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</si>
  <si>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</si>
  <si>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</si>
  <si>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</si>
  <si>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</si>
  <si>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</si>
  <si>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</si>
  <si>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</si>
  <si>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</si>
  <si>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</si>
  <si>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</si>
  <si>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</si>
  <si>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</si>
  <si>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</si>
  <si>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</si>
  <si>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</si>
  <si>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</si>
  <si>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</si>
  <si>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</si>
  <si>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</si>
  <si>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</si>
  <si>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</si>
  <si>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</si>
  <si>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</si>
  <si>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</si>
  <si>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</si>
  <si>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</si>
  <si>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</si>
  <si>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</si>
  <si>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</si>
  <si>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</si>
  <si>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</si>
  <si>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</si>
  <si>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</si>
  <si>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</si>
  <si>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</si>
  <si>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</si>
  <si>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</si>
  <si>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</si>
  <si>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</si>
  <si>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</si>
  <si>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</si>
  <si>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</si>
  <si>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</si>
  <si>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</si>
  <si>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</si>
  <si>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</si>
  <si>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</si>
  <si>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</si>
  <si>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</si>
  <si>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</si>
  <si>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</si>
  <si>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</si>
  <si>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</si>
  <si>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</si>
  <si>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</si>
  <si>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</si>
  <si>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</si>
  <si>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</si>
  <si>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</si>
  <si>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</si>
  <si>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</si>
  <si>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</si>
  <si>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</si>
  <si>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</si>
  <si>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</si>
  <si>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</si>
  <si>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</si>
  <si>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</si>
  <si>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</si>
  <si>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</si>
  <si>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</si>
  <si>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</si>
  <si>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</si>
  <si>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</si>
  <si>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</si>
  <si>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</si>
  <si>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</si>
  <si>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</si>
  <si>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</si>
  <si>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</si>
  <si>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</si>
  <si>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</si>
  <si>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</si>
  <si>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</si>
  <si>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</si>
  <si>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</si>
  <si>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</si>
  <si>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</si>
  <si>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</si>
  <si>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</si>
  <si>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</si>
  <si>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</si>
  <si>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</si>
  <si>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</si>
  <si>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</si>
  <si>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</si>
  <si>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</si>
  <si>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</si>
  <si>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</si>
  <si>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</si>
  <si>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</si>
  <si>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</si>
  <si>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</si>
  <si>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</si>
  <si>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</si>
  <si>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</si>
  <si>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</si>
  <si>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</si>
  <si>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</si>
  <si>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</si>
  <si>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</si>
  <si>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</si>
  <si>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</si>
  <si>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</si>
  <si>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</si>
  <si>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</si>
  <si>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</si>
  <si>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</si>
  <si>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</si>
  <si>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</si>
  <si>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</si>
  <si>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</si>
  <si>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</si>
  <si>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</si>
  <si>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</si>
  <si>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</si>
  <si>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</si>
  <si>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</si>
  <si>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</si>
  <si>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</si>
  <si>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</si>
  <si>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</si>
  <si>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</si>
  <si>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</si>
  <si>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</si>
  <si>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</si>
  <si>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</si>
  <si>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</si>
  <si>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</si>
  <si>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</si>
  <si>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</si>
  <si>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</si>
  <si>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</si>
  <si>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</si>
  <si>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</si>
  <si>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</si>
  <si>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</si>
  <si>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</si>
  <si>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</si>
  <si>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</si>
  <si>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</si>
  <si>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</si>
  <si>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</si>
  <si>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</si>
  <si>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</si>
  <si>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</si>
  <si>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</si>
  <si>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</si>
  <si>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</si>
  <si>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</si>
  <si>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</si>
  <si>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</si>
  <si>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</si>
  <si>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</si>
  <si>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</si>
  <si>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</si>
  <si>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</si>
  <si>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</si>
  <si>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</si>
  <si>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</si>
  <si>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</si>
  <si>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</si>
  <si>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</si>
  <si>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</si>
  <si>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</si>
  <si>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</si>
  <si>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</si>
  <si>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</si>
  <si>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</si>
  <si>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</si>
  <si>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</si>
  <si>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</si>
  <si>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</si>
  <si>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</si>
  <si>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</si>
  <si>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</si>
  <si>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</si>
  <si>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</si>
  <si>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</si>
  <si>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</si>
  <si>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</si>
  <si>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</si>
  <si>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</si>
  <si>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</si>
  <si>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</si>
  <si>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</si>
  <si>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</si>
  <si>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</si>
  <si>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</si>
  <si>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</si>
  <si>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</si>
  <si>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</si>
  <si>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</si>
  <si>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</si>
  <si>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</si>
  <si>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</si>
  <si>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</si>
  <si>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</si>
  <si>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</si>
  <si>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</si>
  <si>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</si>
  <si>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</si>
  <si>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</si>
  <si>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</si>
  <si>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</si>
  <si>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</si>
  <si>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</si>
  <si>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</si>
  <si>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</si>
  <si>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</si>
  <si>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</si>
  <si>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</si>
  <si>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</si>
  <si>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</si>
  <si>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</si>
  <si>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</si>
  <si>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</si>
  <si>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</si>
  <si>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</si>
  <si>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</si>
  <si>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</si>
  <si>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</si>
  <si>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</si>
  <si>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</si>
  <si>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</si>
  <si>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</si>
  <si>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</si>
  <si>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</si>
  <si>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</si>
  <si>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</si>
  <si>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</si>
  <si>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</si>
  <si>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</si>
  <si>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</si>
  <si>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</si>
  <si>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</si>
  <si>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</si>
  <si>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</si>
  <si>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</si>
  <si>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</si>
  <si>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</si>
  <si>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</si>
  <si>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</si>
  <si>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</si>
  <si>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</si>
  <si>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</si>
  <si>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</si>
  <si>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</si>
  <si>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</si>
  <si>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</si>
  <si>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</si>
  <si>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</si>
  <si>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</si>
  <si>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</si>
  <si>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</si>
  <si>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</si>
  <si>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</si>
  <si>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</si>
  <si>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</si>
  <si>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</si>
  <si>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</si>
  <si>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</si>
  <si>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</si>
  <si>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</si>
  <si>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</si>
  <si>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</si>
  <si>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</si>
  <si>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</si>
  <si>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</si>
  <si>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</si>
  <si>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</si>
  <si>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</si>
  <si>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</si>
  <si>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</si>
  <si>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</si>
  <si>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</si>
  <si>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</si>
  <si>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</si>
  <si>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</si>
  <si>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</si>
  <si>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</si>
  <si>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</si>
  <si>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</si>
  <si>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</si>
  <si>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</si>
  <si>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</si>
  <si>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</si>
  <si>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</si>
  <si>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</si>
  <si>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</si>
  <si>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</si>
  <si>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</si>
  <si>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</si>
  <si>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</si>
  <si>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</si>
  <si>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</si>
  <si>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</si>
  <si>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</si>
  <si>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</si>
  <si>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</si>
  <si>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</si>
  <si>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</si>
  <si>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</si>
  <si>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</si>
  <si>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</si>
  <si>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</si>
  <si>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</si>
  <si>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</si>
  <si>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</si>
  <si>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</si>
  <si>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</si>
  <si>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</si>
  <si>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</si>
  <si>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</si>
  <si>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</si>
  <si>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</si>
  <si>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</si>
  <si>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</si>
  <si>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</si>
  <si>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</si>
  <si>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</si>
  <si>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</si>
  <si>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</si>
  <si>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</si>
  <si>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</si>
  <si>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</si>
  <si>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</si>
  <si>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</si>
  <si>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</si>
  <si>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</si>
  <si>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</si>
  <si>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</si>
  <si>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</si>
  <si>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</si>
  <si>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</si>
  <si>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</si>
  <si>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</si>
  <si>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</si>
  <si>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</si>
  <si>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</si>
  <si>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</si>
  <si>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</si>
  <si>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</si>
  <si>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</si>
  <si>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</si>
  <si>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</si>
  <si>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</si>
  <si>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</si>
  <si>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</si>
  <si>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</si>
  <si>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</si>
  <si>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</si>
  <si>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</si>
  <si>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</si>
  <si>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</si>
  <si>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</si>
  <si>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</si>
  <si>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</si>
  <si>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</si>
  <si>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</si>
  <si>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</si>
  <si>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</si>
  <si>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</si>
  <si>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</si>
  <si>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</si>
  <si>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</si>
  <si>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</si>
  <si>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</si>
  <si>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</si>
  <si>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</si>
  <si>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</si>
  <si>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</si>
  <si>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</si>
  <si>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</si>
  <si>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</si>
  <si>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</si>
  <si>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</si>
  <si>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</si>
  <si>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</si>
  <si>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</si>
  <si>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</si>
  <si>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</si>
  <si>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</si>
  <si>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</si>
  <si>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</si>
  <si>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</si>
  <si>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</si>
  <si>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</si>
  <si>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</si>
  <si>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</si>
  <si>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</si>
  <si>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</si>
  <si>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</si>
  <si>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</si>
  <si>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</si>
  <si>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</si>
  <si>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</si>
  <si>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</si>
  <si>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</si>
  <si>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</si>
  <si>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</si>
  <si>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</si>
  <si>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</si>
  <si>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</si>
  <si>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</si>
  <si>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</si>
  <si>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</si>
  <si>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</si>
  <si>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</si>
  <si>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</si>
  <si>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</si>
  <si>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</si>
  <si>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</si>
  <si>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</si>
  <si>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</si>
  <si>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</si>
  <si>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</si>
  <si>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</si>
  <si>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</si>
  <si>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</si>
  <si>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</si>
  <si>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</si>
  <si>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</si>
  <si>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</si>
  <si>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</si>
  <si>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</si>
  <si>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</si>
  <si>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</si>
  <si>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</si>
  <si>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</si>
  <si>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</si>
  <si>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</si>
  <si>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</si>
  <si>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</si>
  <si>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</si>
  <si>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</si>
  <si>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</si>
  <si>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</si>
  <si>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</si>
  <si>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</si>
  <si>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</si>
  <si>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</si>
  <si>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</si>
  <si>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</si>
  <si>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</si>
  <si>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</si>
  <si>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</si>
  <si>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</si>
  <si>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</si>
  <si>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</si>
  <si>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</si>
  <si>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</si>
  <si>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</si>
  <si>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</si>
  <si>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</si>
  <si>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</si>
  <si>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</si>
  <si>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</si>
  <si>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</si>
  <si>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</si>
  <si>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</si>
  <si>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</si>
  <si>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</si>
  <si>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</si>
  <si>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</si>
  <si>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</si>
  <si>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</si>
  <si>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</si>
  <si>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</si>
  <si>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</si>
  <si>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</si>
  <si>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</si>
  <si>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</si>
  <si>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</si>
  <si>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</si>
  <si>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</si>
  <si>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</si>
  <si>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</si>
  <si>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</si>
  <si>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</si>
  <si>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</si>
  <si>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</si>
  <si>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</si>
  <si>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</si>
  <si>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</si>
  <si>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</si>
  <si>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</si>
  <si>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</si>
  <si>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</si>
  <si>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</si>
  <si>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</si>
  <si>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</si>
  <si>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</si>
  <si>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</si>
  <si>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</si>
  <si>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</si>
  <si>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</si>
  <si>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</si>
  <si>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</si>
  <si>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</si>
  <si>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</si>
  <si>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</si>
  <si>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</si>
  <si>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</si>
  <si>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</si>
  <si>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</si>
  <si>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</si>
  <si>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</si>
  <si>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</si>
  <si>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</si>
  <si>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</si>
  <si>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</si>
  <si>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</si>
  <si>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</si>
  <si>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</si>
  <si>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</si>
  <si>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</si>
  <si>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</si>
  <si>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</si>
  <si>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</si>
  <si>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</si>
  <si>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</si>
  <si>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</si>
  <si>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</si>
  <si>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</si>
  <si>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</si>
  <si>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</si>
  <si>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</si>
  <si>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</si>
  <si>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</si>
  <si>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</si>
  <si>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</si>
  <si>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</si>
  <si>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</si>
  <si>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</si>
  <si>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</si>
  <si>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</si>
  <si>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</si>
  <si>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</si>
  <si>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</si>
  <si>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</si>
  <si>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</si>
  <si>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</si>
  <si>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</si>
  <si>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</si>
  <si>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</si>
  <si>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</si>
  <si>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</si>
  <si>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</si>
  <si>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</si>
  <si>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</si>
  <si>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</si>
  <si>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</si>
  <si>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</si>
  <si>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</si>
  <si>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</si>
  <si>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</si>
  <si>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</si>
  <si>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</si>
  <si>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</si>
  <si>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</si>
  <si>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</si>
  <si>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</si>
  <si>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</si>
  <si>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</si>
  <si>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</si>
  <si>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</si>
  <si>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</si>
  <si>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</si>
  <si>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</si>
  <si>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</si>
  <si>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</si>
  <si>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</si>
  <si>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</si>
  <si>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</si>
  <si>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</si>
  <si>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</si>
  <si>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</si>
  <si>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</si>
  <si>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</si>
  <si>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</si>
  <si>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</si>
  <si>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</si>
  <si>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</si>
  <si>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</si>
  <si>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</si>
  <si>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</si>
  <si>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</si>
  <si>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</si>
  <si>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</si>
  <si>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</si>
  <si>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</si>
  <si>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</si>
  <si>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</si>
  <si>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</si>
  <si>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</si>
  <si>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</si>
  <si>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</si>
  <si>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</si>
  <si>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</si>
  <si>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</si>
  <si>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</si>
  <si>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</si>
  <si>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</si>
  <si>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</si>
  <si>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</si>
  <si>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</si>
  <si>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</si>
  <si>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</si>
  <si>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</si>
  <si>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</si>
  <si>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</si>
  <si>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</si>
  <si>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</si>
  <si>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</si>
  <si>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</si>
  <si>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</si>
  <si>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</si>
  <si>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</si>
  <si>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</si>
  <si>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</si>
  <si>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</si>
  <si>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</si>
  <si>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</si>
  <si>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</si>
  <si>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</si>
  <si>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</si>
  <si>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</si>
  <si>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</si>
  <si>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</si>
  <si>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</si>
  <si>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</si>
  <si>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</si>
  <si>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</si>
  <si>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</si>
  <si>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</si>
  <si>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</si>
  <si>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</si>
  <si>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</si>
  <si>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</si>
  <si>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</si>
  <si>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</si>
  <si>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</si>
  <si>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</si>
  <si>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</si>
  <si>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</si>
  <si>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</si>
  <si>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</si>
  <si>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</si>
  <si>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</si>
  <si>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</si>
  <si>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</si>
  <si>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</si>
  <si>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</si>
  <si>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</si>
  <si>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</si>
  <si>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</si>
  <si>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</si>
  <si>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</si>
  <si>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</si>
  <si>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</si>
  <si>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</si>
  <si>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</si>
  <si>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</si>
  <si>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</si>
  <si>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</si>
  <si>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</si>
  <si>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</si>
  <si>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</si>
  <si>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</si>
  <si>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</si>
  <si>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</si>
  <si>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</si>
  <si>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</si>
  <si>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</si>
  <si>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</si>
  <si>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</si>
  <si>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</si>
  <si>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</si>
  <si>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</si>
  <si>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</si>
  <si>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</si>
  <si>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</si>
  <si>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</si>
  <si>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</si>
  <si>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</si>
  <si>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</si>
  <si>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</si>
  <si>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</si>
  <si>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</si>
  <si>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</si>
  <si>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</si>
  <si>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</si>
  <si>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</si>
  <si>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</si>
  <si>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</si>
  <si>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</si>
  <si>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</si>
  <si>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</si>
  <si>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</si>
  <si>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</si>
  <si>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</si>
  <si>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</si>
  <si>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</si>
  <si>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</si>
  <si>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</si>
  <si>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</si>
  <si>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</si>
  <si>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</si>
  <si>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</si>
  <si>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</si>
  <si>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</si>
  <si>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</si>
  <si>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</si>
  <si>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</si>
  <si>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</si>
  <si>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</si>
  <si>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</si>
  <si>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</si>
  <si>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</si>
  <si>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</si>
  <si>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</si>
  <si>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</si>
  <si>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</si>
  <si>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</si>
  <si>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</si>
  <si>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</si>
  <si>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</si>
  <si>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</si>
  <si>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</si>
  <si>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</si>
  <si>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</si>
  <si>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</si>
  <si>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</si>
  <si>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</si>
  <si>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</si>
  <si>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</si>
  <si>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</si>
  <si>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</si>
  <si>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</si>
  <si>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</si>
  <si>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</si>
  <si>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</si>
  <si>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</si>
  <si>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</si>
  <si>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</si>
  <si>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</si>
  <si>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</si>
  <si>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</si>
  <si>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</si>
  <si>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</si>
  <si>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</si>
  <si>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</si>
  <si>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</si>
  <si>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</si>
  <si>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</si>
  <si>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</si>
  <si>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</si>
  <si>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</si>
  <si>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</si>
  <si>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</si>
  <si>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</si>
  <si>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</si>
  <si>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</si>
  <si>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</si>
  <si>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</si>
  <si>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</si>
  <si>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</si>
  <si>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</si>
  <si>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</si>
  <si>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</si>
  <si>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</si>
  <si>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</si>
  <si>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</si>
  <si>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</si>
  <si>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</si>
  <si>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</si>
  <si>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</si>
  <si>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</si>
  <si>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</si>
  <si>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</si>
  <si>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</si>
  <si>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</si>
  <si>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</si>
  <si>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</si>
  <si>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</si>
  <si>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</si>
  <si>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</si>
  <si>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</si>
  <si>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</si>
  <si>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</si>
  <si>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</si>
  <si>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</si>
  <si>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</si>
  <si>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</si>
  <si>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</si>
  <si>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</si>
  <si>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</si>
  <si>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</si>
  <si>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</si>
  <si>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</si>
  <si>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</si>
  <si>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</si>
  <si>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</si>
  <si>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</si>
  <si>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</si>
  <si>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</si>
  <si>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</si>
  <si>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</si>
  <si>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</si>
  <si>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</si>
  <si>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</si>
  <si>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</si>
  <si>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</si>
  <si>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</si>
  <si>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</si>
  <si>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</si>
  <si>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</si>
  <si>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</si>
  <si>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</si>
  <si>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</si>
  <si>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</si>
  <si>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</si>
  <si>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</si>
  <si>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</si>
  <si>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</si>
  <si>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</si>
  <si>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</si>
  <si>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</si>
  <si>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</si>
  <si>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</si>
  <si>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</si>
  <si>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</si>
  <si>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</si>
  <si>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</si>
  <si>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</si>
  <si>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</si>
  <si>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</si>
  <si>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</si>
  <si>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</si>
  <si>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</si>
  <si>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</si>
  <si>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</si>
  <si>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</si>
  <si>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</si>
  <si>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</si>
  <si>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</si>
  <si>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</si>
  <si>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</si>
  <si>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</si>
  <si>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</si>
  <si>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</si>
  <si>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</si>
  <si>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</si>
  <si>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</si>
  <si>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</si>
  <si>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</si>
  <si>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</si>
  <si>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</si>
  <si>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</si>
  <si>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</si>
  <si>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</si>
  <si>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</si>
  <si>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</si>
  <si>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</si>
  <si>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</si>
  <si>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</si>
  <si>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</si>
  <si>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</si>
  <si>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</si>
  <si>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</si>
  <si>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</si>
  <si>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</si>
  <si>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</si>
  <si>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</si>
  <si>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</si>
  <si>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</si>
  <si>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</si>
  <si>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</si>
  <si>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</si>
  <si>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</si>
  <si>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</si>
  <si>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</si>
  <si>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</si>
  <si>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</si>
  <si>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</si>
  <si>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</si>
  <si>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</si>
  <si>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</si>
  <si>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</si>
  <si>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</si>
  <si>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</si>
  <si>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</si>
  <si>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</si>
  <si>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</si>
  <si>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</si>
  <si>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</si>
  <si>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</si>
  <si>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</si>
  <si>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</si>
  <si>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</si>
  <si>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</si>
  <si>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</si>
  <si>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</si>
  <si>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</si>
  <si>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</si>
  <si>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</si>
  <si>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</si>
  <si>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</si>
  <si>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</si>
  <si>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</si>
  <si>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</si>
  <si>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</si>
  <si>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</si>
  <si>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</si>
  <si>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</si>
  <si>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</si>
  <si>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</si>
  <si>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</si>
  <si>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</si>
  <si>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</si>
  <si>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</si>
  <si>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</si>
  <si>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</si>
  <si>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</si>
  <si>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</si>
  <si>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</si>
  <si>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</si>
  <si>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</si>
  <si>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</si>
  <si>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</si>
  <si>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</si>
  <si>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</si>
  <si>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</si>
  <si>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</si>
  <si>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</si>
  <si>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</si>
  <si>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</si>
  <si>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</si>
  <si>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</si>
  <si>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</si>
  <si>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</si>
  <si>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</si>
  <si>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</si>
  <si>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</si>
  <si>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</si>
  <si>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</si>
  <si>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</si>
  <si>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</si>
  <si>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</si>
  <si>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</si>
  <si>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</si>
  <si>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</si>
  <si>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</si>
  <si>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</si>
  <si>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</si>
  <si>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</si>
  <si>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</si>
  <si>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</si>
  <si>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</si>
  <si>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</si>
  <si>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</si>
  <si>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</si>
  <si>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</si>
  <si>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</si>
  <si>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</si>
  <si>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</si>
  <si>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</si>
  <si>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</si>
  <si>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</si>
  <si>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</si>
  <si>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</si>
  <si>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</si>
  <si>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</si>
  <si>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</si>
  <si>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</si>
  <si>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</si>
  <si>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</si>
  <si>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</si>
  <si>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</si>
  <si>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</si>
  <si>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</si>
  <si>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</si>
  <si>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</si>
  <si>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</si>
  <si>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</si>
  <si>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</si>
  <si>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</si>
  <si>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</si>
  <si>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</si>
  <si>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</si>
  <si>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</si>
  <si>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</si>
  <si>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</si>
  <si>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</si>
  <si>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</si>
  <si>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</si>
  <si>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</si>
  <si>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</si>
  <si>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</si>
  <si>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</si>
  <si>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</si>
  <si>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</si>
  <si>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</si>
  <si>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</si>
  <si>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</si>
  <si>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</si>
  <si>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</si>
  <si>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</si>
  <si>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</si>
  <si>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</si>
  <si>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</si>
  <si>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</si>
  <si>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</si>
  <si>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</si>
  <si>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</si>
  <si>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</si>
  <si>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</si>
  <si>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</si>
  <si>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</si>
  <si>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</si>
  <si>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</si>
  <si>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</si>
  <si>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</si>
  <si>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</si>
  <si>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</si>
  <si>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</si>
  <si>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</si>
  <si>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</si>
  <si>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</si>
  <si>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</si>
  <si>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</si>
  <si>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</si>
  <si>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</si>
  <si>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</si>
  <si>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</si>
  <si>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</si>
  <si>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</si>
  <si>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</si>
  <si>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</si>
  <si>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</si>
  <si>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</si>
  <si>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</si>
  <si>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</si>
  <si>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</si>
  <si>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</si>
  <si>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</si>
  <si>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</si>
  <si>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</si>
  <si>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</si>
  <si>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</si>
  <si>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</si>
  <si>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</si>
  <si>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</si>
  <si>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</si>
  <si>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</si>
  <si>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</si>
  <si>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</si>
  <si>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</si>
  <si>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</si>
  <si>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</si>
  <si>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</si>
  <si>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</si>
  <si>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</si>
  <si>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</si>
  <si>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</si>
  <si>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</si>
  <si>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</si>
  <si>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</si>
  <si>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</si>
  <si>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</si>
  <si>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</si>
  <si>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</si>
  <si>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</si>
  <si>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</si>
  <si>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</si>
  <si>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</si>
  <si>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</si>
  <si>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</si>
  <si>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</si>
  <si>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</si>
  <si>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</si>
  <si>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</si>
  <si>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</si>
  <si>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</si>
  <si>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</si>
  <si>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</si>
  <si>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</si>
  <si>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</si>
  <si>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</si>
  <si>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</si>
  <si>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</si>
  <si>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</si>
  <si>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</si>
  <si>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</si>
  <si>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</si>
  <si>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</si>
  <si>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</si>
  <si>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</si>
  <si>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</si>
  <si>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</si>
  <si>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</si>
  <si>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</si>
  <si>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</si>
  <si>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</si>
  <si>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</si>
  <si>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</si>
  <si>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</si>
  <si>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</si>
  <si>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</si>
  <si>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</si>
  <si>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</si>
  <si>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</si>
  <si>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</si>
  <si>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</si>
  <si>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</si>
  <si>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</si>
  <si>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</si>
  <si>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</si>
  <si>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</si>
  <si>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</si>
  <si>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</si>
  <si>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</si>
  <si>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</si>
  <si>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</si>
  <si>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</si>
  <si>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</si>
  <si>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</si>
  <si>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</si>
  <si>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</si>
  <si>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</si>
  <si>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</si>
  <si>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</si>
  <si>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</si>
  <si>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</si>
  <si>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</si>
  <si>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</si>
  <si>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</si>
  <si>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</si>
  <si>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</si>
  <si>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</si>
  <si>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</si>
  <si>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</si>
  <si>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</si>
  <si>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</si>
  <si>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</si>
  <si>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</si>
  <si>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</si>
  <si>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</si>
  <si>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</si>
  <si>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</si>
  <si>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</si>
  <si>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</si>
  <si>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</si>
  <si>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</si>
  <si>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</si>
  <si>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</si>
  <si>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</si>
  <si>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</si>
  <si>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</si>
  <si>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</si>
  <si>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</si>
  <si>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</si>
  <si>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</si>
  <si>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</si>
  <si>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</si>
  <si>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</si>
  <si>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</si>
  <si>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</si>
  <si>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</si>
  <si>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</si>
  <si>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</si>
  <si>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</si>
  <si>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</si>
  <si>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</si>
  <si>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</si>
  <si>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</si>
  <si>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</si>
  <si>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</si>
  <si>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</si>
  <si>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</si>
  <si>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</si>
  <si>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</si>
  <si>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</si>
  <si>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</si>
  <si>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</si>
  <si>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</si>
  <si>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</si>
  <si>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</si>
  <si>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</si>
  <si>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</si>
  <si>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</si>
  <si>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</si>
  <si>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</si>
  <si>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</si>
  <si>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</si>
  <si>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</si>
  <si>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</si>
  <si>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</si>
  <si>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</si>
  <si>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</si>
  <si>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</si>
  <si>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</si>
  <si>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</si>
  <si>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</si>
  <si>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</si>
  <si>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</si>
  <si>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</si>
  <si>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</si>
  <si>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</si>
  <si>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</si>
  <si>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</si>
  <si>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</si>
  <si>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</si>
  <si>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</si>
  <si>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</si>
  <si>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</si>
  <si>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</si>
  <si>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</si>
  <si>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</si>
  <si>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</si>
  <si>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</si>
  <si>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</si>
  <si>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</si>
  <si>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</si>
  <si>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</si>
  <si>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</si>
  <si>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</si>
  <si>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</si>
  <si>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</si>
  <si>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</si>
  <si>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</si>
  <si>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</si>
  <si>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</si>
  <si>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</si>
  <si>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</si>
  <si>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</si>
  <si>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</si>
  <si>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</si>
  <si>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</si>
  <si>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</si>
  <si>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</si>
  <si>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</si>
  <si>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</si>
  <si>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</si>
  <si>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</si>
  <si>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</si>
  <si>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</si>
  <si>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</si>
  <si>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</si>
  <si>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</si>
  <si>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</si>
  <si>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</si>
  <si>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</si>
  <si>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</si>
  <si>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</si>
  <si>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</si>
  <si>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</si>
  <si>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</si>
  <si>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</si>
  <si>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</si>
  <si>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</si>
  <si>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</si>
  <si>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</si>
  <si>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</si>
  <si>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</si>
  <si>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</si>
  <si>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</si>
  <si>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</si>
  <si>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</si>
  <si>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</si>
  <si>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</si>
  <si>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</si>
  <si>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</si>
  <si>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</si>
  <si>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</si>
  <si>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</si>
  <si>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</si>
  <si>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</si>
  <si>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</si>
  <si>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</si>
  <si>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</si>
  <si>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</si>
  <si>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</si>
  <si>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</si>
  <si>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</si>
  <si>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</si>
  <si>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</si>
  <si>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</si>
  <si>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</si>
  <si>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</si>
  <si>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</si>
  <si>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</si>
  <si>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</si>
  <si>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</si>
  <si>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</si>
  <si>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</si>
  <si>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</si>
  <si>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</si>
  <si>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</si>
  <si>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</si>
  <si>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</si>
  <si>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</si>
  <si>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</si>
  <si>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</si>
  <si>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</si>
  <si>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</si>
  <si>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</si>
  <si>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</si>
  <si>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</si>
  <si>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</si>
  <si>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</si>
  <si>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</si>
  <si>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</si>
  <si>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</si>
  <si>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</si>
  <si>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</si>
  <si>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</si>
  <si>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</si>
  <si>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</si>
  <si>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</si>
  <si>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</si>
  <si>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</si>
  <si>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</si>
  <si>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</si>
  <si>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</si>
  <si>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</si>
  <si>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</si>
  <si>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</si>
  <si>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</si>
  <si>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</si>
  <si>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</si>
  <si>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</si>
  <si>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</si>
  <si>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</si>
  <si>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</si>
  <si>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</si>
  <si>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</si>
  <si>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</si>
  <si>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</si>
  <si>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</si>
  <si>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</si>
  <si>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</si>
  <si>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</si>
  <si>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</si>
  <si>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</si>
  <si>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</si>
  <si>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</si>
  <si>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</si>
  <si>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</si>
  <si>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</si>
  <si>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</si>
  <si>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</si>
  <si>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</si>
  <si>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</si>
  <si>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</si>
  <si>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</si>
  <si>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</si>
  <si>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</si>
  <si>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</si>
  <si>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</si>
  <si>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</si>
  <si>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</si>
  <si>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</si>
  <si>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</si>
  <si>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</si>
  <si>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</si>
  <si>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</si>
  <si>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</si>
  <si>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</si>
  <si>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</si>
  <si>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</si>
  <si>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</si>
  <si>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</si>
  <si>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</si>
  <si>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</si>
  <si>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</si>
  <si>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</si>
  <si>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</si>
  <si>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</si>
  <si>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</si>
  <si>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</si>
  <si>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</si>
  <si>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</si>
  <si>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</si>
  <si>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</si>
  <si>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</si>
  <si>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</si>
  <si>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</si>
  <si>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</si>
  <si>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</si>
  <si>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</si>
  <si>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</si>
  <si>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</si>
  <si>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</si>
  <si>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</si>
  <si>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</si>
  <si>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</si>
  <si>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</si>
  <si>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</si>
  <si>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</si>
  <si>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</si>
  <si>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</si>
  <si>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</si>
  <si>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</si>
  <si>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</si>
  <si>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</si>
  <si>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</si>
  <si>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</si>
  <si>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</si>
  <si>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</si>
  <si>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</si>
  <si>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</si>
  <si>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</si>
  <si>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</si>
  <si>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</si>
  <si>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</si>
  <si>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</si>
  <si>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</si>
  <si>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</si>
  <si>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</si>
  <si>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</si>
  <si>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</si>
  <si>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</si>
  <si>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</si>
  <si>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</si>
  <si>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</si>
  <si>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</si>
  <si>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</si>
  <si>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</si>
  <si>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</si>
  <si>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</si>
  <si>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</si>
  <si>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</si>
  <si>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</si>
  <si>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</si>
  <si>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</si>
  <si>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</si>
  <si>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</si>
  <si>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</si>
  <si>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</si>
  <si>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</si>
  <si>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</si>
  <si>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</si>
  <si>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</si>
  <si>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</si>
  <si>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</si>
  <si>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</si>
  <si>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</si>
  <si>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</si>
  <si>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</si>
  <si>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</si>
  <si>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</si>
  <si>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</si>
  <si>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</si>
  <si>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</si>
  <si>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</si>
  <si>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</si>
  <si>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</si>
  <si>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</si>
  <si>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</si>
  <si>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</si>
  <si>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</si>
  <si>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</si>
  <si>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</si>
  <si>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</si>
  <si>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</si>
  <si>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</si>
  <si>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</si>
  <si>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</si>
  <si>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</si>
  <si>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</si>
  <si>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</si>
  <si>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</si>
  <si>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</si>
  <si>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</si>
  <si>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</si>
  <si>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</si>
  <si>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</si>
  <si>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</si>
  <si>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</si>
  <si>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</si>
  <si>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</si>
  <si>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</si>
  <si>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</si>
  <si>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</si>
  <si>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</si>
  <si>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</si>
  <si>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</si>
  <si>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</si>
  <si>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</si>
  <si>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</si>
  <si>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</si>
  <si>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</si>
  <si>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</si>
  <si>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</si>
  <si>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</si>
  <si>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</si>
  <si>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</si>
  <si>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</si>
  <si>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</si>
  <si>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</si>
  <si>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</si>
  <si>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</si>
  <si>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</si>
  <si>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</si>
  <si>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</si>
  <si>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</si>
  <si>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</si>
  <si>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</si>
  <si>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</si>
  <si>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</si>
  <si>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</si>
  <si>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</si>
  <si>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</si>
  <si>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</si>
  <si>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</si>
  <si>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</si>
  <si>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</si>
  <si>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</si>
  <si>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</si>
  <si>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</si>
  <si>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</si>
  <si>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</si>
  <si>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</si>
  <si>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</si>
  <si>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</si>
  <si>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</si>
  <si>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</si>
  <si>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</si>
  <si>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</si>
  <si>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</si>
  <si>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</si>
  <si>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</si>
  <si>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</si>
  <si>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</si>
  <si>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</si>
  <si>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</si>
  <si>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</si>
  <si>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</si>
  <si>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</si>
  <si>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</si>
  <si>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</si>
  <si>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</si>
  <si>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</si>
  <si>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</si>
  <si>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</si>
  <si>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</si>
  <si>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</si>
  <si>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</si>
  <si>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</si>
  <si>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</si>
  <si>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</si>
  <si>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</si>
  <si>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</si>
  <si>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</si>
  <si>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</si>
  <si>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</si>
  <si>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</si>
  <si>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</si>
  <si>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</si>
  <si>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</si>
  <si>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</si>
  <si>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</si>
  <si>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</si>
  <si>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</si>
  <si>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</si>
  <si>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</si>
  <si>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</si>
  <si>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</si>
  <si>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</si>
  <si>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</si>
  <si>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</si>
  <si>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</si>
  <si>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</si>
  <si>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</si>
  <si>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</si>
  <si>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</si>
  <si>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</si>
  <si>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</si>
  <si>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</si>
  <si>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</si>
  <si>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</si>
  <si>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</si>
  <si>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</si>
  <si>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</si>
  <si>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</si>
  <si>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</si>
  <si>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</si>
  <si>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</si>
  <si>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</si>
  <si>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</si>
  <si>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</si>
  <si>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</si>
  <si>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</si>
  <si>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</si>
  <si>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</si>
  <si>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</si>
  <si>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</si>
  <si>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</si>
  <si>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</si>
  <si>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</si>
  <si>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</si>
  <si>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</si>
  <si>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</si>
  <si>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</si>
  <si>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</si>
  <si>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</si>
  <si>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</si>
  <si>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</si>
  <si>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</si>
  <si>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</si>
  <si>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</si>
  <si>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</si>
  <si>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</si>
  <si>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</si>
  <si>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</si>
  <si>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</si>
  <si>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</si>
  <si>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</si>
  <si>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</si>
  <si>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</si>
  <si>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</si>
  <si>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</si>
  <si>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</si>
  <si>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</si>
  <si>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</si>
  <si>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</si>
  <si>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</si>
  <si>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</si>
  <si>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</si>
  <si>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</si>
  <si>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</si>
  <si>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</si>
  <si>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</si>
  <si>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</si>
  <si>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</si>
  <si>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</si>
  <si>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</si>
  <si>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</si>
  <si>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</si>
  <si>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</si>
  <si>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</si>
  <si>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</si>
  <si>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</si>
  <si>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</si>
  <si>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</si>
  <si>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</si>
  <si>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</si>
  <si>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</si>
  <si>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</si>
  <si>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</si>
  <si>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</si>
  <si>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</si>
  <si>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</si>
  <si>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</si>
  <si>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</si>
  <si>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</si>
  <si>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</si>
  <si>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</si>
  <si>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</si>
  <si>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</si>
  <si>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</si>
  <si>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</si>
  <si>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</si>
  <si>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</si>
  <si>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</si>
  <si>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</si>
  <si>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</si>
  <si>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</si>
  <si>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</si>
  <si>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</si>
  <si>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</si>
  <si>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</si>
  <si>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</si>
  <si>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</si>
  <si>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</si>
  <si>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</si>
  <si>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</si>
  <si>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</si>
  <si>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</si>
  <si>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</si>
  <si>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</si>
  <si>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</si>
  <si>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</si>
  <si>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</si>
  <si>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</si>
  <si>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</si>
  <si>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</si>
  <si>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</si>
  <si>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</si>
  <si>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</si>
  <si>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</si>
  <si>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</si>
  <si>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</si>
  <si>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</si>
  <si>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</si>
  <si>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</si>
  <si>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</si>
  <si>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</si>
  <si>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</si>
  <si>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</si>
  <si>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</si>
  <si>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</si>
  <si>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</si>
  <si>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</si>
  <si>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</si>
  <si>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</si>
  <si>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</si>
  <si>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</si>
  <si>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</si>
  <si>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</si>
  <si>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</si>
  <si>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</si>
  <si>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</si>
  <si>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</si>
  <si>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</si>
  <si>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</si>
  <si>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</si>
  <si>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</si>
  <si>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</si>
  <si>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</si>
  <si>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</si>
  <si>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</si>
  <si>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</si>
  <si>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</si>
  <si>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</si>
  <si>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</si>
  <si>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</si>
  <si>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</si>
  <si>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</si>
  <si>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</si>
  <si>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</si>
  <si>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</si>
  <si>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</si>
  <si>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</si>
  <si>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</si>
  <si>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</si>
  <si>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</si>
  <si>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</si>
  <si>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</si>
  <si>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</si>
  <si>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</si>
  <si>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</si>
  <si>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</si>
  <si>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</si>
  <si>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</si>
  <si>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</si>
  <si>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</si>
  <si>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</si>
  <si>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</si>
  <si>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</si>
  <si>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</si>
  <si>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</si>
  <si>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</si>
  <si>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</si>
  <si>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</si>
  <si>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</si>
  <si>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</si>
  <si>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</si>
  <si>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</si>
  <si>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</si>
  <si>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</si>
  <si>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</si>
  <si>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</si>
  <si>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</si>
  <si>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</si>
  <si>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</si>
  <si>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</si>
  <si>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</si>
  <si>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</si>
  <si>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</si>
  <si>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</si>
  <si>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</si>
  <si>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</si>
  <si>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</si>
  <si>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</si>
  <si>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</si>
  <si>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</si>
  <si>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</si>
  <si>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</si>
  <si>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</si>
  <si>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</si>
  <si>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</si>
  <si>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</si>
  <si>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</si>
  <si>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</si>
  <si>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</si>
  <si>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</si>
  <si>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</si>
  <si>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</si>
  <si>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</si>
  <si>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</si>
  <si>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</si>
  <si>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</si>
  <si>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</si>
  <si>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</si>
  <si>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</si>
  <si>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</si>
  <si>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</si>
  <si>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</si>
  <si>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</si>
  <si>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</si>
  <si>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</si>
  <si>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</si>
  <si>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</si>
  <si>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</si>
  <si>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</si>
  <si>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</si>
  <si>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</si>
  <si>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</si>
  <si>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</si>
  <si>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</si>
  <si>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</si>
  <si>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</si>
  <si>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</si>
  <si>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</si>
  <si>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</si>
  <si>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</si>
  <si>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</si>
  <si>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</si>
  <si>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</si>
  <si>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</si>
  <si>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</si>
  <si>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</si>
  <si>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</si>
  <si>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</si>
  <si>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</si>
  <si>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</si>
  <si>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</si>
  <si>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</si>
  <si>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</si>
  <si>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</si>
  <si>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</si>
  <si>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</si>
  <si>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</si>
  <si>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</si>
  <si>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</si>
  <si>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</si>
  <si>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</si>
  <si>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</si>
  <si>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</si>
  <si>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</si>
  <si>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</si>
  <si>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</si>
  <si>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</si>
  <si>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</si>
  <si>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</si>
  <si>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</si>
  <si>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</si>
  <si>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</si>
  <si>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</si>
  <si>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</si>
  <si>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</si>
  <si>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</si>
  <si>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</si>
  <si>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</si>
  <si>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</si>
  <si>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</si>
  <si>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</si>
  <si>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</si>
  <si>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</si>
  <si>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</si>
  <si>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</si>
  <si>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</si>
  <si>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</si>
  <si>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</si>
  <si>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</si>
  <si>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</si>
  <si>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</si>
  <si>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</si>
  <si>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</si>
  <si>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</si>
  <si>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</si>
  <si>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</si>
  <si>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</si>
  <si>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</si>
  <si>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</si>
  <si>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</si>
  <si>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</si>
  <si>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</si>
  <si>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</si>
  <si>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</si>
  <si>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</si>
  <si>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</si>
  <si>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</si>
  <si>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</si>
  <si>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</si>
  <si>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</si>
  <si>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</si>
  <si>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</si>
  <si>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</si>
  <si>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</si>
  <si>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</si>
  <si>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</si>
  <si>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</si>
  <si>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</si>
  <si>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</si>
  <si>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</si>
  <si>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</si>
  <si>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</si>
  <si>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</si>
  <si>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</si>
  <si>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</si>
  <si>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</si>
  <si>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</si>
  <si>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</si>
  <si>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</si>
  <si>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</si>
  <si>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</si>
  <si>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</si>
  <si>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</si>
  <si>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</si>
  <si>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</si>
  <si>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</si>
  <si>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</si>
  <si>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</si>
  <si>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</si>
  <si>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</si>
  <si>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</si>
  <si>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</si>
  <si>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</si>
  <si>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</si>
  <si>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</si>
  <si>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</si>
  <si>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</si>
  <si>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</si>
  <si>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</si>
  <si>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</si>
  <si>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</si>
  <si>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</si>
  <si>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</si>
  <si>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</si>
  <si>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</si>
  <si>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</si>
  <si>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</si>
  <si>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</si>
  <si>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</si>
  <si>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</si>
  <si>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</si>
  <si>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</si>
  <si>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</si>
  <si>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</si>
  <si>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</si>
  <si>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</si>
  <si>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</si>
  <si>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</si>
  <si>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</si>
  <si>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</si>
  <si>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</si>
  <si>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</si>
  <si>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</si>
  <si>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</si>
  <si>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</si>
  <si>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</si>
  <si>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</si>
  <si>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</si>
  <si>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</si>
  <si>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</si>
  <si>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</si>
  <si>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</si>
  <si>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</si>
  <si>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</si>
  <si>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</si>
  <si>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</si>
  <si>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</si>
  <si>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</si>
  <si>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</si>
  <si>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</si>
  <si>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</si>
  <si>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</si>
  <si>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</si>
  <si>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</si>
  <si>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</si>
  <si>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</si>
  <si>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</si>
  <si>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</si>
  <si>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</si>
  <si>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</si>
  <si>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</si>
  <si>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</si>
  <si>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</si>
  <si>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</si>
  <si>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</si>
  <si>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</si>
  <si>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</si>
  <si>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</si>
  <si>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</si>
  <si>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</si>
  <si>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</si>
  <si>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</si>
  <si>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</si>
  <si>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</si>
  <si>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</si>
  <si>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</si>
  <si>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</si>
  <si>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</si>
  <si>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</si>
  <si>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</si>
  <si>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</si>
  <si>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</si>
  <si>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</si>
  <si>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</si>
  <si>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</si>
  <si>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</si>
  <si>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</si>
  <si>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</si>
  <si>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</si>
  <si>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</si>
  <si>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</si>
  <si>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</si>
  <si>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</si>
  <si>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</si>
  <si>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</si>
  <si>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</si>
  <si>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</si>
  <si>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</si>
  <si>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</si>
  <si>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</si>
  <si>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</si>
  <si>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</si>
  <si>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</si>
  <si>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</si>
  <si>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</si>
  <si>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</si>
  <si>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</si>
  <si>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</si>
  <si>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</si>
  <si>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</si>
  <si>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</si>
  <si>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</si>
  <si>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</si>
  <si>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</si>
  <si>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</si>
  <si>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</si>
  <si>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</si>
  <si>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</si>
  <si>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</si>
  <si>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</si>
  <si>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</si>
  <si>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</si>
  <si>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</si>
  <si>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</si>
  <si>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</si>
  <si>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</si>
  <si>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</si>
  <si>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</si>
  <si>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</si>
  <si>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</si>
  <si>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</si>
  <si>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</si>
  <si>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</si>
  <si>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</si>
  <si>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</si>
  <si>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</si>
  <si>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</si>
  <si>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</si>
  <si>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</si>
  <si>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</si>
  <si>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</si>
  <si>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</si>
  <si>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</si>
  <si>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</si>
  <si>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</si>
  <si>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</si>
  <si>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</si>
  <si>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</si>
  <si>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</si>
  <si>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</si>
  <si>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</si>
  <si>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</si>
  <si>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</si>
  <si>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</si>
  <si>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</si>
  <si>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</si>
  <si>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</si>
  <si>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</si>
  <si>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</si>
  <si>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</si>
  <si>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</si>
  <si>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</si>
  <si>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</si>
  <si>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</si>
  <si>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</si>
  <si>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</si>
  <si>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</si>
  <si>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</si>
  <si>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</si>
  <si>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</si>
  <si>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</si>
  <si>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</si>
  <si>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</si>
  <si>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</si>
  <si>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</si>
  <si>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</si>
  <si>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</si>
  <si>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</si>
  <si>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</si>
  <si>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</si>
  <si>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</si>
  <si>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</si>
  <si>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</si>
  <si>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</si>
  <si>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</si>
  <si>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</si>
  <si>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</si>
  <si>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</si>
  <si>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</si>
  <si>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</si>
  <si>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</si>
  <si>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</si>
  <si>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</si>
  <si>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</si>
  <si>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</si>
  <si>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</si>
  <si>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</si>
  <si>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</si>
  <si>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</si>
  <si>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</si>
  <si>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</si>
  <si>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</si>
  <si>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</si>
  <si>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</si>
  <si>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</si>
  <si>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</si>
  <si>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</si>
  <si>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</si>
  <si>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</si>
  <si>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</si>
  <si>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</si>
  <si>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</si>
  <si>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</si>
  <si>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</si>
  <si>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</si>
  <si>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</si>
  <si>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</si>
  <si>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</si>
  <si>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</si>
  <si>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</si>
  <si>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</si>
  <si>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</si>
  <si>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</si>
  <si>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</si>
  <si>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</si>
  <si>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</si>
  <si>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</si>
  <si>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</si>
  <si>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</si>
  <si>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</si>
  <si>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</si>
  <si>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</si>
  <si>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</si>
  <si>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</si>
  <si>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</si>
  <si>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</si>
  <si>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</si>
  <si>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</si>
  <si>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</si>
  <si>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</si>
  <si>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</si>
  <si>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</si>
  <si>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</si>
  <si>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</si>
  <si>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</si>
  <si>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</si>
  <si>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</si>
  <si>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</si>
  <si>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</si>
  <si>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</si>
  <si>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</si>
  <si>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</si>
  <si>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</si>
  <si>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</si>
  <si>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</si>
  <si>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</si>
  <si>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</si>
  <si>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</si>
  <si>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</si>
  <si>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</si>
  <si>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</si>
  <si>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</si>
  <si>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</si>
  <si>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</si>
  <si>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</si>
  <si>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</si>
  <si>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</si>
  <si>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</si>
  <si>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</si>
  <si>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</si>
  <si>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</si>
  <si>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</si>
  <si>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</si>
  <si>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</si>
  <si>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</si>
  <si>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</si>
  <si>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</si>
  <si>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</si>
  <si>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</si>
  <si>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</si>
  <si>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</si>
  <si>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</si>
  <si>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</si>
  <si>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</si>
  <si>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</si>
  <si>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</si>
  <si>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</si>
  <si>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</si>
  <si>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</si>
  <si>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</si>
  <si>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</si>
  <si>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</si>
  <si>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</si>
  <si>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</si>
  <si>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</si>
  <si>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</si>
  <si>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</si>
  <si>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</si>
  <si>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</si>
  <si>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</si>
  <si>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</si>
  <si>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</si>
  <si>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</si>
  <si>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</si>
  <si>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</si>
  <si>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</si>
  <si>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</si>
  <si>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</si>
  <si>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</si>
  <si>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</si>
  <si>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</si>
  <si>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</si>
  <si>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</si>
  <si>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</si>
  <si>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</si>
  <si>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</si>
  <si>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</si>
  <si>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</si>
  <si>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</si>
  <si>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</si>
  <si>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</si>
  <si>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</si>
  <si>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</si>
  <si>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</si>
  <si>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</si>
  <si>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</si>
  <si>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</si>
  <si>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</si>
  <si>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</si>
  <si>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</si>
  <si>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</si>
  <si>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</si>
  <si>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</si>
  <si>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</si>
  <si>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</si>
  <si>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</si>
  <si>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</si>
  <si>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</si>
  <si>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</si>
  <si>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</si>
  <si>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</si>
  <si>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</si>
  <si>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</si>
  <si>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</si>
  <si>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</si>
  <si>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</si>
  <si>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</si>
  <si>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</si>
  <si>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</si>
  <si>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</si>
  <si>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</si>
  <si>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</si>
  <si>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</si>
  <si>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</si>
  <si>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</si>
  <si>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</si>
  <si>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</si>
  <si>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</si>
  <si>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</si>
  <si>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</si>
  <si>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</si>
  <si>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</si>
  <si>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</si>
  <si>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</si>
  <si>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</si>
  <si>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</si>
  <si>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</si>
  <si>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</si>
  <si>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</si>
  <si>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</si>
  <si>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</si>
  <si>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</si>
  <si>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</si>
  <si>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</si>
  <si>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</si>
  <si>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</si>
  <si>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</si>
  <si>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</si>
  <si>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</si>
  <si>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</si>
  <si>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</si>
  <si>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</si>
  <si>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</si>
  <si>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</si>
  <si>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</si>
  <si>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</si>
  <si>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</si>
  <si>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</si>
  <si>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</si>
  <si>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</si>
  <si>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</si>
  <si>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</si>
  <si>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</si>
  <si>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</si>
  <si>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</si>
  <si>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</si>
  <si>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</si>
  <si>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</si>
  <si>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</si>
  <si>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</si>
  <si>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</si>
  <si>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</si>
  <si>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</si>
  <si>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</si>
  <si>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</si>
  <si>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</si>
  <si>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</si>
  <si>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</si>
  <si>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</si>
  <si>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</si>
  <si>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</si>
  <si>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</si>
  <si>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</si>
  <si>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</si>
  <si>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</si>
  <si>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</si>
  <si>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</si>
  <si>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</si>
  <si>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</si>
  <si>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</si>
  <si>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</si>
  <si>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</si>
  <si>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</si>
  <si>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</si>
  <si>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</si>
  <si>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</si>
  <si>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</si>
  <si>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</si>
  <si>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</si>
  <si>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</si>
  <si>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</si>
  <si>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</si>
  <si>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</si>
  <si>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</si>
  <si>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</si>
  <si>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</si>
  <si>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</si>
  <si>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</si>
  <si>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</si>
  <si>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</si>
  <si>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</si>
  <si>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</si>
  <si>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</si>
  <si>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</si>
  <si>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</si>
  <si>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</si>
  <si>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</si>
  <si>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</si>
  <si>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</si>
  <si>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</si>
  <si>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</si>
  <si>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</si>
  <si>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</si>
  <si>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</si>
  <si>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</si>
  <si>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</si>
  <si>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</si>
  <si>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</si>
  <si>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</si>
  <si>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</si>
  <si>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</si>
  <si>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</si>
  <si>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</si>
  <si>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</si>
  <si>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</si>
  <si>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</si>
  <si>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</si>
  <si>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</si>
  <si>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</si>
  <si>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</si>
  <si>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</si>
  <si>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</si>
  <si>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</si>
  <si>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</si>
  <si>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</si>
  <si>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</si>
  <si>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</si>
  <si>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</si>
  <si>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</si>
  <si>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</si>
  <si>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</si>
  <si>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</si>
  <si>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</si>
  <si>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</si>
  <si>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</si>
  <si>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</si>
  <si>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</si>
  <si>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</si>
  <si>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</si>
  <si>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</si>
  <si>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</si>
  <si>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</si>
  <si>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</si>
  <si>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</si>
  <si>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</si>
  <si>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</si>
  <si>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</si>
  <si>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</si>
  <si>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</si>
  <si>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</si>
  <si>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</si>
  <si>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</si>
  <si>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</si>
  <si>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</si>
  <si>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</si>
  <si>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</si>
  <si>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</si>
  <si>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</si>
  <si>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</si>
  <si>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</si>
  <si>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</si>
  <si>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</si>
  <si>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</si>
  <si>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</si>
  <si>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</si>
  <si>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</si>
  <si>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</si>
  <si>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</si>
  <si>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</si>
  <si>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</si>
  <si>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</si>
  <si>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</si>
  <si>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</si>
  <si>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</si>
  <si>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</si>
  <si>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</si>
  <si>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</si>
  <si>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</si>
  <si>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</si>
  <si>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</si>
  <si>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</si>
  <si>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</si>
  <si>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</si>
  <si>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</si>
  <si>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</si>
  <si>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</si>
  <si>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</si>
  <si>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</si>
  <si>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</si>
  <si>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</si>
  <si>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</si>
  <si>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</si>
  <si>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</si>
  <si>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</si>
  <si>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</si>
  <si>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</si>
  <si>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</si>
  <si>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</si>
  <si>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</si>
  <si>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</si>
  <si>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</si>
  <si>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</si>
  <si>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</si>
  <si>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</si>
  <si>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</si>
  <si>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</si>
  <si>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</si>
  <si>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</si>
  <si>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</si>
  <si>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</si>
  <si>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</si>
  <si>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</si>
  <si>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</si>
  <si>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</si>
  <si>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</si>
  <si>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</si>
  <si>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</si>
  <si>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</si>
  <si>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</si>
  <si>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</si>
  <si>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</si>
  <si>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</si>
  <si>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</si>
  <si>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</si>
  <si>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</si>
  <si>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</si>
  <si>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</si>
  <si>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</si>
  <si>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</si>
  <si>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</si>
  <si>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</si>
  <si>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</si>
  <si>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</si>
  <si>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</si>
  <si>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</si>
  <si>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</si>
  <si>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</si>
  <si>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</si>
  <si>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</si>
  <si>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</si>
  <si>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</si>
  <si>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</si>
  <si>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</si>
  <si>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</si>
  <si>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</si>
  <si>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</si>
  <si>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</si>
  <si>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</si>
  <si>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</si>
  <si>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</si>
  <si>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</si>
  <si>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</si>
  <si>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</si>
  <si>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</si>
  <si>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</si>
  <si>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</si>
  <si>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</si>
  <si>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</si>
  <si>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</si>
  <si>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</si>
  <si>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</si>
  <si>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</si>
  <si>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</si>
  <si>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</si>
  <si>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</si>
  <si>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</si>
  <si>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</si>
  <si>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</si>
  <si>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</si>
  <si>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</si>
  <si>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</si>
  <si>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</si>
  <si>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</si>
  <si>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</si>
  <si>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</si>
  <si>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</si>
  <si>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</si>
  <si>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</si>
  <si>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</si>
  <si>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</si>
  <si>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</si>
  <si>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</si>
  <si>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</si>
  <si>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</si>
  <si>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</si>
  <si>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</si>
  <si>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</si>
  <si>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</si>
  <si>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</si>
  <si>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</si>
  <si>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</si>
  <si>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</si>
  <si>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</si>
  <si>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</si>
  <si>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</si>
  <si>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</si>
  <si>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</si>
  <si>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</si>
  <si>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</si>
  <si>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</si>
  <si>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</si>
  <si>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</si>
  <si>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</si>
  <si>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</si>
  <si>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</si>
  <si>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</si>
  <si>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</si>
  <si>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</si>
  <si>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</si>
  <si>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</si>
  <si>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</si>
  <si>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</si>
  <si>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</si>
  <si>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</si>
  <si>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</si>
  <si>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</si>
  <si>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</si>
  <si>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</si>
  <si>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</si>
  <si>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</si>
  <si>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</si>
  <si>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</si>
  <si>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</si>
  <si>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</si>
  <si>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</si>
  <si>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</si>
  <si>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</si>
  <si>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</si>
  <si>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</si>
  <si>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</si>
  <si>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</si>
  <si>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</si>
  <si>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</si>
  <si>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</si>
  <si>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</si>
  <si>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</si>
  <si>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</si>
  <si>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</si>
  <si>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</si>
  <si>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</si>
  <si>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</si>
  <si>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</si>
  <si>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</si>
  <si>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</si>
  <si>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</si>
  <si>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</si>
  <si>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</si>
  <si>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</si>
  <si>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</si>
  <si>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</si>
  <si>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</si>
  <si>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</si>
  <si>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</si>
  <si>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</si>
  <si>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</si>
  <si>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</si>
  <si>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</si>
  <si>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</si>
  <si>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</si>
  <si>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</si>
  <si>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</si>
  <si>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</si>
  <si>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</si>
  <si>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</si>
  <si>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</si>
  <si>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</si>
  <si>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</si>
  <si>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</si>
  <si>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</si>
  <si>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</si>
  <si>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</si>
  <si>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</si>
  <si>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</si>
  <si>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</si>
  <si>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</si>
  <si>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</si>
  <si>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</si>
  <si>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</si>
  <si>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</si>
  <si>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</si>
  <si>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</si>
  <si>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</si>
  <si>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</si>
  <si>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</si>
  <si>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</si>
  <si>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</si>
  <si>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</si>
  <si>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</si>
  <si>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</si>
  <si>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</si>
  <si>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</si>
  <si>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</si>
  <si>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</si>
  <si>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</si>
  <si>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</si>
  <si>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</si>
  <si>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</si>
  <si>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</si>
  <si>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</si>
  <si>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</si>
  <si>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</si>
  <si>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</si>
  <si>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</si>
  <si>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</si>
  <si>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</si>
  <si>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</si>
  <si>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</si>
  <si>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</si>
  <si>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</si>
  <si>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</si>
  <si>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</si>
  <si>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</si>
  <si>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</si>
  <si>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</si>
  <si>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</si>
  <si>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</si>
  <si>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</si>
  <si>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</si>
  <si>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</si>
  <si>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</si>
  <si>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</si>
  <si>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</si>
  <si>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</si>
  <si>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</si>
  <si>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</si>
  <si>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</si>
  <si>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</si>
  <si>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</si>
  <si>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</si>
  <si>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</si>
  <si>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</si>
  <si>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</si>
  <si>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</si>
  <si>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</si>
  <si>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</si>
  <si>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</si>
  <si>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</si>
  <si>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</si>
  <si>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</si>
  <si>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</si>
  <si>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</si>
  <si>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</si>
  <si>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</si>
  <si>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</si>
  <si>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</si>
  <si>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</si>
  <si>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</si>
  <si>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</si>
  <si>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</si>
  <si>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</si>
  <si>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</si>
  <si>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</si>
  <si>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</si>
  <si>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</si>
  <si>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</si>
  <si>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</si>
  <si>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</si>
  <si>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</si>
  <si>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</si>
  <si>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</si>
  <si>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</si>
  <si>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</si>
  <si>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</si>
  <si>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</si>
  <si>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</si>
  <si>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</si>
  <si>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</si>
  <si>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</si>
  <si>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</si>
  <si>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</si>
  <si>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</si>
  <si>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</si>
  <si>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</si>
  <si>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</si>
  <si>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</si>
  <si>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</si>
  <si>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</si>
  <si>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</si>
  <si>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</si>
  <si>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</si>
  <si>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</si>
  <si>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</si>
  <si>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</si>
  <si>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</si>
  <si>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</si>
  <si>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</si>
  <si>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</si>
  <si>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</si>
  <si>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</si>
  <si>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</si>
  <si>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</si>
  <si>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</si>
  <si>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</si>
  <si>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</si>
  <si>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</si>
  <si>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</si>
  <si>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</si>
  <si>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</si>
  <si>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</si>
  <si>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</si>
  <si>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</si>
  <si>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</si>
  <si>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</si>
  <si>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</si>
  <si>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</si>
  <si>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</si>
  <si>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</si>
  <si>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</si>
  <si>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</si>
  <si>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</si>
  <si>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</si>
  <si>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</si>
  <si>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</si>
  <si>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</si>
  <si>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</si>
  <si>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</si>
  <si>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</si>
  <si>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</si>
  <si>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</si>
  <si>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</si>
  <si>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</si>
  <si>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</si>
  <si>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</si>
  <si>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</si>
  <si>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</si>
  <si>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</si>
  <si>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</si>
  <si>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</si>
  <si>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</si>
  <si>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</si>
  <si>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</si>
  <si>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</si>
  <si>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</si>
  <si>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</si>
  <si>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</si>
  <si>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</si>
  <si>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</si>
  <si>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</si>
  <si>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</si>
  <si>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</si>
  <si>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</si>
  <si>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</si>
  <si>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</si>
  <si>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</si>
  <si>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</si>
  <si>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</si>
  <si>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</si>
  <si>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</si>
  <si>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</si>
  <si>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</si>
  <si>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</si>
  <si>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</si>
  <si>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</si>
  <si>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</si>
  <si>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</si>
  <si>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</si>
  <si>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</si>
  <si>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</si>
  <si>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</si>
  <si>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</si>
  <si>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</si>
  <si>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</si>
  <si>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</si>
  <si>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</si>
  <si>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</si>
  <si>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</si>
  <si>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</si>
  <si>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</si>
  <si>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</si>
  <si>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</si>
  <si>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</si>
  <si>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</si>
  <si>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</si>
  <si>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</si>
  <si>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</si>
  <si>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</si>
  <si>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</si>
  <si>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</si>
  <si>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</si>
  <si>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</si>
  <si>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</si>
  <si>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</si>
  <si>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</si>
  <si>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</si>
  <si>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</si>
  <si>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</si>
  <si>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</si>
  <si>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</si>
  <si>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</si>
  <si>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</si>
  <si>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</si>
  <si>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</si>
  <si>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</si>
  <si>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</si>
  <si>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</si>
  <si>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</si>
  <si>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</si>
  <si>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</si>
  <si>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</si>
  <si>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</si>
  <si>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</si>
  <si>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</si>
  <si>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</si>
  <si>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</si>
  <si>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</si>
  <si>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</si>
  <si>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</si>
  <si>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</si>
  <si>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</si>
  <si>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</si>
  <si>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</si>
  <si>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</si>
  <si>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</si>
  <si>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</si>
  <si>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</si>
  <si>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</si>
  <si>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</si>
  <si>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</si>
  <si>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</si>
  <si>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</si>
  <si>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</si>
  <si>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</si>
  <si>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</si>
  <si>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</si>
  <si>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</si>
  <si>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</si>
  <si>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</si>
  <si>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</si>
  <si>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</si>
  <si>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</si>
  <si>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</si>
  <si>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</si>
  <si>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</si>
  <si>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</si>
  <si>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</si>
  <si>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</si>
  <si>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</si>
  <si>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</si>
  <si>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</si>
  <si>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</si>
  <si>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</si>
  <si>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</si>
  <si>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</si>
  <si>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</si>
  <si>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</si>
  <si>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</si>
  <si>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</si>
  <si>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</si>
  <si>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</si>
  <si>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</si>
  <si>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</si>
  <si>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</si>
  <si>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</si>
  <si>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</si>
  <si>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</si>
  <si>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</si>
  <si>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</si>
  <si>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</si>
  <si>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</si>
  <si>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</si>
  <si>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</si>
  <si>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</si>
  <si>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</si>
  <si>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</si>
  <si>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</si>
  <si>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</si>
  <si>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</si>
  <si>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</si>
  <si>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</si>
  <si>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</si>
  <si>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</si>
  <si>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</si>
  <si>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</si>
  <si>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</si>
  <si>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</si>
  <si>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</si>
  <si>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</si>
  <si>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</si>
  <si>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</si>
  <si>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</si>
  <si>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</si>
  <si>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</si>
  <si>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</si>
  <si>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</si>
  <si>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</si>
  <si>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</si>
  <si>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</si>
  <si>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</si>
  <si>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</si>
  <si>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</si>
  <si>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</si>
  <si>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</si>
  <si>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</si>
  <si>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</si>
  <si>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</si>
  <si>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</si>
  <si>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</si>
  <si>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</si>
  <si>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</si>
  <si>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</si>
  <si>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</si>
  <si>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</si>
  <si>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</si>
  <si>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</si>
  <si>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</si>
  <si>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</si>
  <si>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</si>
  <si>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</si>
  <si>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</si>
  <si>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</si>
  <si>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</si>
  <si>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</si>
  <si>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</si>
  <si>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</si>
  <si>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</si>
  <si>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</si>
  <si>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</si>
  <si>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</si>
  <si>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</si>
  <si>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</si>
  <si>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</si>
  <si>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</si>
  <si>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</si>
  <si>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</si>
  <si>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</si>
  <si>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</si>
  <si>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</si>
  <si>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</si>
  <si>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</si>
  <si>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</si>
  <si>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</si>
  <si>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</si>
  <si>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</si>
  <si>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</si>
  <si>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</si>
  <si>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</si>
  <si>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</si>
  <si>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</si>
  <si>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</si>
  <si>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</si>
  <si>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</si>
  <si>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</si>
  <si>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</si>
  <si>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</si>
  <si>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</si>
  <si>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</si>
  <si>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</si>
  <si>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</si>
  <si>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</si>
  <si>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</si>
  <si>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</si>
  <si>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</si>
  <si>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</si>
  <si>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</si>
  <si>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</si>
  <si>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</si>
  <si>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</si>
  <si>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</si>
  <si>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</si>
  <si>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</si>
  <si>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</si>
  <si>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</si>
  <si>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</si>
  <si>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</si>
  <si>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</si>
  <si>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</si>
  <si>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</si>
  <si>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</si>
  <si>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</si>
  <si>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</si>
  <si>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</si>
  <si>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</si>
  <si>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</si>
  <si>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</si>
  <si>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</si>
  <si>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</si>
  <si>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</si>
  <si>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</si>
  <si>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</si>
  <si>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</si>
  <si>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</si>
  <si>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</si>
  <si>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</si>
  <si>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</si>
  <si>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</si>
  <si>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</si>
  <si>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</si>
  <si>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</si>
  <si>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</si>
  <si>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</si>
  <si>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</si>
  <si>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</si>
  <si>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</si>
  <si>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</si>
  <si>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</si>
  <si>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</si>
  <si>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</si>
  <si>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</si>
  <si>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</si>
  <si>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</si>
  <si>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</si>
  <si>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</si>
  <si>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</si>
  <si>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</si>
  <si>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</si>
  <si>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</si>
  <si>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</si>
  <si>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</si>
  <si>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</si>
  <si>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</si>
  <si>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</si>
  <si>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</si>
  <si>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</si>
  <si>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</si>
  <si>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</si>
  <si>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</si>
  <si>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</si>
  <si>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</si>
  <si>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</si>
  <si>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</si>
  <si>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</si>
  <si>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</si>
  <si>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</si>
  <si>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</si>
  <si>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</si>
  <si>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</si>
  <si>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</si>
  <si>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</si>
  <si>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</si>
  <si>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</si>
  <si>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</si>
  <si>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</si>
  <si>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</si>
  <si>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</si>
  <si>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</si>
  <si>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</si>
  <si>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</si>
  <si>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</si>
  <si>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</si>
  <si>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</si>
  <si>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</si>
  <si>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</si>
  <si>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</si>
  <si>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</si>
  <si>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</si>
  <si>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</si>
  <si>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</si>
  <si>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</si>
  <si>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</si>
  <si>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</si>
  <si>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</si>
  <si>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</si>
  <si>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</si>
  <si>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</si>
  <si>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</si>
  <si>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</si>
  <si>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</si>
  <si>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</si>
  <si>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</si>
  <si>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</si>
  <si>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</si>
  <si>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</si>
  <si>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</si>
  <si>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</si>
  <si>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</si>
  <si>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</si>
  <si>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</si>
  <si>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</si>
  <si>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</si>
  <si>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</si>
  <si>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</si>
  <si>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</si>
  <si>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</si>
  <si>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</si>
  <si>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</si>
  <si>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</si>
  <si>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</si>
  <si>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</si>
  <si>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</si>
  <si>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</si>
  <si>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</si>
  <si>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</si>
  <si>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</si>
  <si>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</si>
  <si>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</si>
  <si>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</si>
  <si>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</si>
  <si>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</si>
  <si>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</si>
  <si>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</si>
  <si>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</si>
  <si>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</si>
  <si>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</si>
  <si>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</si>
  <si>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</si>
  <si>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</si>
  <si>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</si>
  <si>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</si>
  <si>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</si>
  <si>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</si>
  <si>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</si>
  <si>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</si>
  <si>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</si>
  <si>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</si>
  <si>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</si>
  <si>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</si>
  <si>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</si>
  <si>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</si>
  <si>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</si>
  <si>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</si>
  <si>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</si>
  <si>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</si>
  <si>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</si>
  <si>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</si>
  <si>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</si>
  <si>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</si>
  <si>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</si>
  <si>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</si>
  <si>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</si>
  <si>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</si>
  <si>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</si>
  <si>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</si>
  <si>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</si>
  <si>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</si>
  <si>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</si>
  <si>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</si>
  <si>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</si>
  <si>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</si>
  <si>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</si>
  <si>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</si>
  <si>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</si>
  <si>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</si>
  <si>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</si>
  <si>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</si>
  <si>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</si>
  <si>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</si>
  <si>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</si>
  <si>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</si>
  <si>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</si>
  <si>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</si>
  <si>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</si>
  <si>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</si>
  <si>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</si>
  <si>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</si>
  <si>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</si>
  <si>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</si>
  <si>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</si>
  <si>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</si>
  <si>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</si>
  <si>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</si>
  <si>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</si>
  <si>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</si>
  <si>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</si>
  <si>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</si>
  <si>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</si>
  <si>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</si>
  <si>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</si>
  <si>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</si>
  <si>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</si>
  <si>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</si>
  <si>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</si>
  <si>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</si>
  <si>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</si>
  <si>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</si>
  <si>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</si>
  <si>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</si>
  <si>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</si>
  <si>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</si>
  <si>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</si>
  <si>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</si>
  <si>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</si>
  <si>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</si>
  <si>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</si>
  <si>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</si>
  <si>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</si>
  <si>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</si>
  <si>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</si>
  <si>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</si>
  <si>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</si>
  <si>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</si>
  <si>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</si>
  <si>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</si>
  <si>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</si>
  <si>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</si>
  <si>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</si>
  <si>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</si>
  <si>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</si>
  <si>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</si>
  <si>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</si>
  <si>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</si>
  <si>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</si>
  <si>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</si>
  <si>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</si>
  <si>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</si>
  <si>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</si>
  <si>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</si>
  <si>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</si>
  <si>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</si>
  <si>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</si>
  <si>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</si>
  <si>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</si>
  <si>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</si>
  <si>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</si>
  <si>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</si>
  <si>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</si>
  <si>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</si>
  <si>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</si>
  <si>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</si>
  <si>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</si>
  <si>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</si>
  <si>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</si>
  <si>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</si>
  <si>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</si>
  <si>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</si>
  <si>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</si>
  <si>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</si>
  <si>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</si>
  <si>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</si>
  <si>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</si>
  <si>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</si>
  <si>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</si>
  <si>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</si>
  <si>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</si>
  <si>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</si>
  <si>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</si>
  <si>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</si>
  <si>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</si>
  <si>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</si>
  <si>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</si>
  <si>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</si>
  <si>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</si>
  <si>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</si>
  <si>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</si>
  <si>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</si>
  <si>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</si>
  <si>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</si>
  <si>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</si>
  <si>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</si>
  <si>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</si>
  <si>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</si>
  <si>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</si>
  <si>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</si>
  <si>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</si>
  <si>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</si>
  <si>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</si>
  <si>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</si>
  <si>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</si>
  <si>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</si>
  <si>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</si>
  <si>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</si>
  <si>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</si>
  <si>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</si>
  <si>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</si>
  <si>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</si>
  <si>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</si>
  <si>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</si>
  <si>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</si>
  <si>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</si>
  <si>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</si>
  <si>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</si>
  <si>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</si>
  <si>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</si>
  <si>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</si>
  <si>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</si>
  <si>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</si>
  <si>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</si>
  <si>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</si>
  <si>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</si>
  <si>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</si>
  <si>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</si>
  <si>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</si>
  <si>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</si>
  <si>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</si>
  <si>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</si>
  <si>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</si>
  <si>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</si>
  <si>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</si>
  <si>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</si>
  <si>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</si>
  <si>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</si>
  <si>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</si>
  <si>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</si>
  <si>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</si>
  <si>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</si>
  <si>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</si>
  <si>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</si>
  <si>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</si>
  <si>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</si>
  <si>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</si>
  <si>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</si>
  <si>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</si>
  <si>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</si>
  <si>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</si>
  <si>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</si>
  <si>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</si>
  <si>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</si>
  <si>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</si>
  <si>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</si>
  <si>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</si>
  <si>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</si>
  <si>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</si>
  <si>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</si>
  <si>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</si>
  <si>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</si>
  <si>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</si>
  <si>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</si>
  <si>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</si>
  <si>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</si>
  <si>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</si>
  <si>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</si>
  <si>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</si>
  <si>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</si>
  <si>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</si>
  <si>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</si>
  <si>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</si>
  <si>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</si>
  <si>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</si>
  <si>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</si>
  <si>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</si>
  <si>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</si>
  <si>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</si>
  <si>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</si>
  <si>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</si>
  <si>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</si>
  <si>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</si>
  <si>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</si>
  <si>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</si>
  <si>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</si>
  <si>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</si>
  <si>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</si>
  <si>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</si>
  <si>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</si>
  <si>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</si>
  <si>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</si>
  <si>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</si>
  <si>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</si>
  <si>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</si>
  <si>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</si>
  <si>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</si>
  <si>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</si>
  <si>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</si>
  <si>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</si>
  <si>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</si>
  <si>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</si>
  <si>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</si>
  <si>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</si>
  <si>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</si>
  <si>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</si>
  <si>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</si>
  <si>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</si>
  <si>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</si>
  <si>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</si>
  <si>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</si>
  <si>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</si>
  <si>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</si>
  <si>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</si>
  <si>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</si>
  <si>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</si>
  <si>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</si>
  <si>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</si>
  <si>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</si>
  <si>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</si>
  <si>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</si>
  <si>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</si>
  <si>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</si>
  <si>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</si>
  <si>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</si>
  <si>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</si>
  <si>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</si>
  <si>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</si>
  <si>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</si>
  <si>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</si>
  <si>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</si>
  <si>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</si>
  <si>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</si>
  <si>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</si>
  <si>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</si>
  <si>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</si>
  <si>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</si>
  <si>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</si>
  <si>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</si>
  <si>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</si>
  <si>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</si>
  <si>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</si>
  <si>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</si>
  <si>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</si>
  <si>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</si>
  <si>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</si>
  <si>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</si>
  <si>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</si>
  <si>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</si>
  <si>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</si>
  <si>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</si>
  <si>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</si>
  <si>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</si>
  <si>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</si>
  <si>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</si>
  <si>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</si>
  <si>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</si>
  <si>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</si>
  <si>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</si>
  <si>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</si>
  <si>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</si>
  <si>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</si>
  <si>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</si>
  <si>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</si>
  <si>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</si>
  <si>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</si>
  <si>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</si>
  <si>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</si>
  <si>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</si>
  <si>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</si>
  <si>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</si>
  <si>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</si>
  <si>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</si>
  <si>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</si>
  <si>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</si>
  <si>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</si>
  <si>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</si>
  <si>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</si>
  <si>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</si>
  <si>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</si>
  <si>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</si>
  <si>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</si>
  <si>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</si>
  <si>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</si>
  <si>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</si>
  <si>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</si>
  <si>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</si>
  <si>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</si>
  <si>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</si>
  <si>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</si>
  <si>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</si>
  <si>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</si>
  <si>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</si>
  <si>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</si>
  <si>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</si>
  <si>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</si>
  <si>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</si>
  <si>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</si>
  <si>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</si>
  <si>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</si>
  <si>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</si>
  <si>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</si>
  <si>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</si>
  <si>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</si>
  <si>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</si>
  <si>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</si>
  <si>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</si>
  <si>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</si>
  <si>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</si>
  <si>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</si>
  <si>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</si>
  <si>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</si>
  <si>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</si>
  <si>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</si>
  <si>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</si>
  <si>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</si>
  <si>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</si>
  <si>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</si>
  <si>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</si>
  <si>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</si>
  <si>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</si>
  <si>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</si>
  <si>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</si>
  <si>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</si>
  <si>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</si>
  <si>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</si>
  <si>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</si>
  <si>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</si>
  <si>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</si>
  <si>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</si>
  <si>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</si>
  <si>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</si>
  <si>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</si>
  <si>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</si>
  <si>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</si>
  <si>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</si>
  <si>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</si>
  <si>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</si>
  <si>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</si>
  <si>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</si>
  <si>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</si>
  <si>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</si>
  <si>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</si>
  <si>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</si>
  <si>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</si>
  <si>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</si>
  <si>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</si>
  <si>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</si>
  <si>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</si>
  <si>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</si>
  <si>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</si>
  <si>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</si>
  <si>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</si>
  <si>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</si>
  <si>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</si>
  <si>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</si>
  <si>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</si>
  <si>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</si>
  <si>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</si>
  <si>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</si>
  <si>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</si>
  <si>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</si>
  <si>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</si>
  <si>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</si>
  <si>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</si>
  <si>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</si>
  <si>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</si>
  <si>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</si>
  <si>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</si>
  <si>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</si>
  <si>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</si>
  <si>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</si>
  <si>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</si>
  <si>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</si>
  <si>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</si>
  <si>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</si>
  <si>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</si>
  <si>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</si>
  <si>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</si>
  <si>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</si>
  <si>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</si>
  <si>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</si>
  <si>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</si>
  <si>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</si>
  <si>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</si>
  <si>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</si>
  <si>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</si>
  <si>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</si>
  <si>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</si>
  <si>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</si>
  <si>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</si>
  <si>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</si>
  <si>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</si>
  <si>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</si>
  <si>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</si>
  <si>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</si>
  <si>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</si>
  <si>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</si>
  <si>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</si>
  <si>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</si>
  <si>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</si>
  <si>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</si>
  <si>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</si>
  <si>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</si>
  <si>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</si>
  <si>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</si>
  <si>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</si>
  <si>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</si>
  <si>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</si>
  <si>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</si>
  <si>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</si>
  <si>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</si>
  <si>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</si>
  <si>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</si>
  <si>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</si>
  <si>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</si>
  <si>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</si>
  <si>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</si>
  <si>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</si>
  <si>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</si>
  <si>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</si>
  <si>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</si>
  <si>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</si>
  <si>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</si>
  <si>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</si>
  <si>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</si>
  <si>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</si>
  <si>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</si>
  <si>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</si>
  <si>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</si>
  <si>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</si>
  <si>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</si>
  <si>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</si>
  <si>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</si>
  <si>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</si>
  <si>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</si>
  <si>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</si>
  <si>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</si>
  <si>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</si>
  <si>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</si>
  <si>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</si>
  <si>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</si>
  <si>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</si>
  <si>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</si>
  <si>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</si>
  <si>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</si>
  <si>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</si>
  <si>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</si>
  <si>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</si>
  <si>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</si>
  <si>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</si>
  <si>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</si>
  <si>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</si>
  <si>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</si>
  <si>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</si>
  <si>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</si>
  <si>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</si>
  <si>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</si>
  <si>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</si>
  <si>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</si>
  <si>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</si>
  <si>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</si>
  <si>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</si>
  <si>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</si>
  <si>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</si>
  <si>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</si>
  <si>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</si>
  <si>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</si>
  <si>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</si>
  <si>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</si>
  <si>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</si>
  <si>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</si>
  <si>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</si>
  <si>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</si>
  <si>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</si>
  <si>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</si>
  <si>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</si>
  <si>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</si>
  <si>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</si>
  <si>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</si>
  <si>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</si>
  <si>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</si>
  <si>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</si>
  <si>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</si>
  <si>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</si>
  <si>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</si>
  <si>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</si>
  <si>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</si>
  <si>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</si>
  <si>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</si>
  <si>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</si>
  <si>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</si>
  <si>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</si>
  <si>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</si>
  <si>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</si>
  <si>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</si>
  <si>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</si>
  <si>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</si>
  <si>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</si>
  <si>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</si>
  <si>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</si>
  <si>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</si>
  <si>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</si>
  <si>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</si>
  <si>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</si>
  <si>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</si>
  <si>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</si>
  <si>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</si>
  <si>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</si>
  <si>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</si>
  <si>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</si>
  <si>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</si>
  <si>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</si>
  <si>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</si>
  <si>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</si>
  <si>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</si>
  <si>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</si>
  <si>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</si>
  <si>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</si>
  <si>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</si>
  <si>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</si>
  <si>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</si>
  <si>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</si>
  <si>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</si>
  <si>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</si>
  <si>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</si>
  <si>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</si>
  <si>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</si>
  <si>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</si>
  <si>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</si>
  <si>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</si>
  <si>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</si>
  <si>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</si>
  <si>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</si>
  <si>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</si>
  <si>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</si>
  <si>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</si>
  <si>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</si>
  <si>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</si>
  <si>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</si>
  <si>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</si>
  <si>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</si>
  <si>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</si>
  <si>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</si>
  <si>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</si>
  <si>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</si>
  <si>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</si>
  <si>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</si>
  <si>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</si>
  <si>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</si>
  <si>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</si>
  <si>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</si>
  <si>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</si>
  <si>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</si>
  <si>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</si>
  <si>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</si>
  <si>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</si>
  <si>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</si>
  <si>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</si>
  <si>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</si>
  <si>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</si>
  <si>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</si>
  <si>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</si>
  <si>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</si>
  <si>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</si>
  <si>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</si>
  <si>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</si>
  <si>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</si>
  <si>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</si>
  <si>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</si>
  <si>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</si>
  <si>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</si>
  <si>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</si>
  <si>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</si>
  <si>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</si>
  <si>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</si>
  <si>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</si>
  <si>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</si>
  <si>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</si>
  <si>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</si>
  <si>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</si>
  <si>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</si>
  <si>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</si>
  <si>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</si>
  <si>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</si>
  <si>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</si>
  <si>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</si>
  <si>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</si>
  <si>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</si>
  <si>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</si>
  <si>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</si>
  <si>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</si>
  <si>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</si>
  <si>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</si>
  <si>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</si>
  <si>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</si>
  <si>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</si>
  <si>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</si>
  <si>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</si>
  <si>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</si>
  <si>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</si>
  <si>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</si>
  <si>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</si>
  <si>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</si>
  <si>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</si>
  <si>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</si>
  <si>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</si>
  <si>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</si>
  <si>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</si>
  <si>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</si>
  <si>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</si>
  <si>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</si>
  <si>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</si>
  <si>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</si>
  <si>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</si>
  <si>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</si>
  <si>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</si>
  <si>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</si>
  <si>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</si>
  <si>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</si>
  <si>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</si>
  <si>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</si>
  <si>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</si>
  <si>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</si>
  <si>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</si>
  <si>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</si>
  <si>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</si>
  <si>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</si>
  <si>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</si>
  <si>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</si>
  <si>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</si>
  <si>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</si>
  <si>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</si>
  <si>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</si>
  <si>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</si>
  <si>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</si>
  <si>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</si>
  <si>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</si>
  <si>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</si>
  <si>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</si>
  <si>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</si>
  <si>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</si>
  <si>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</si>
  <si>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</si>
  <si>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</si>
  <si>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</si>
  <si>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</si>
  <si>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</si>
  <si>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</si>
  <si>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</si>
  <si>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</si>
  <si>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</si>
  <si>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</si>
  <si>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</si>
  <si>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</si>
  <si>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</si>
  <si>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</si>
  <si>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</si>
  <si>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</si>
  <si>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</si>
  <si>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</si>
  <si>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</si>
  <si>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</si>
  <si>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</si>
  <si>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</si>
  <si>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</si>
  <si>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</si>
  <si>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</si>
  <si>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</si>
  <si>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</si>
  <si>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</si>
  <si>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</si>
  <si>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</si>
  <si>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</si>
  <si>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</si>
  <si>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</si>
  <si>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</si>
  <si>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</si>
  <si>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</si>
  <si>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</si>
  <si>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</si>
  <si>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</si>
  <si>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</si>
  <si>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</si>
  <si>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</si>
  <si>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</si>
  <si>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</si>
  <si>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</si>
  <si>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</si>
  <si>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</si>
  <si>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</si>
  <si>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</si>
  <si>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</si>
  <si>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</si>
  <si>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</si>
  <si>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</si>
  <si>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</si>
  <si>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</si>
  <si>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</si>
  <si>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</si>
  <si>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</si>
  <si>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</si>
  <si>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</si>
  <si>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</si>
  <si>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</si>
  <si>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</si>
  <si>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</si>
  <si>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</si>
  <si>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</si>
  <si>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</si>
  <si>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</si>
  <si>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</si>
  <si>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</si>
  <si>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</si>
  <si>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</si>
  <si>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</si>
  <si>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</si>
  <si>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</si>
  <si>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</si>
  <si>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</si>
  <si>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</si>
  <si>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</si>
  <si>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</si>
  <si>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</si>
  <si>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</si>
  <si>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</si>
  <si>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</si>
  <si>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</si>
  <si>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</si>
  <si>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</si>
  <si>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</si>
  <si>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</si>
  <si>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</si>
  <si>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</si>
  <si>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</si>
  <si>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</si>
  <si>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</si>
  <si>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</si>
  <si>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</si>
  <si>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</si>
  <si>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</si>
  <si>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</si>
  <si>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</si>
  <si>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</si>
  <si>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</si>
  <si>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</si>
  <si>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</si>
  <si>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</si>
  <si>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</si>
  <si>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</si>
  <si>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</si>
  <si>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</si>
  <si>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</si>
  <si>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</si>
  <si>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</si>
  <si>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</si>
  <si>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</si>
  <si>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</si>
  <si>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</si>
  <si>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</si>
  <si>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</si>
  <si>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</si>
  <si>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</si>
  <si>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</si>
  <si>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</si>
  <si>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</si>
  <si>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</si>
  <si>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</si>
  <si>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</si>
  <si>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</si>
  <si>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</si>
  <si>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</si>
  <si>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</si>
  <si>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</si>
  <si>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</si>
  <si>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</si>
  <si>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</si>
  <si>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</si>
  <si>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</si>
  <si>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</si>
  <si>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</si>
  <si>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</si>
  <si>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</si>
  <si>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</si>
  <si>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</si>
  <si>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</si>
  <si>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</si>
  <si>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</si>
  <si>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</si>
  <si>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</si>
  <si>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</si>
  <si>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</si>
  <si>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</si>
  <si>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</si>
  <si>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</si>
  <si>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</si>
  <si>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</si>
  <si>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</si>
  <si>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</si>
  <si>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</si>
  <si>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</si>
  <si>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</si>
  <si>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</si>
  <si>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</si>
  <si>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</si>
  <si>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</si>
  <si>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</si>
  <si>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</si>
  <si>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</si>
  <si>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</si>
  <si>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</si>
  <si>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</si>
  <si>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</si>
  <si>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</si>
  <si>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</si>
  <si>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</si>
  <si>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</si>
  <si>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</si>
  <si>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</si>
  <si>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</si>
  <si>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</si>
  <si>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</si>
  <si>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</si>
  <si>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</si>
  <si>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</si>
  <si>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</si>
  <si>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</si>
  <si>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</si>
  <si>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</si>
  <si>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</si>
  <si>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</si>
  <si>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</si>
  <si>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</si>
  <si>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</si>
  <si>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</si>
  <si>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</si>
  <si>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</si>
  <si>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</si>
  <si>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</si>
  <si>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</si>
  <si>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</si>
  <si>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</si>
  <si>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</si>
  <si>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</si>
  <si>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</si>
  <si>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</si>
  <si>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</si>
  <si>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</si>
  <si>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</si>
  <si>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</si>
  <si>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</si>
  <si>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</si>
  <si>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</si>
  <si>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</si>
  <si>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</si>
  <si>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</si>
  <si>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</si>
  <si>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</si>
  <si>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</si>
  <si>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</si>
  <si>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</si>
  <si>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</si>
  <si>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</si>
  <si>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</si>
  <si>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</si>
  <si>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</si>
  <si>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</si>
  <si>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</si>
  <si>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</si>
  <si>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</si>
  <si>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</si>
  <si>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</si>
  <si>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</si>
  <si>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</si>
  <si>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</si>
  <si>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</si>
  <si>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</si>
  <si>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</si>
  <si>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</si>
  <si>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</si>
  <si>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</si>
  <si>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</si>
  <si>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</si>
  <si>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</si>
  <si>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</si>
  <si>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</si>
  <si>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</si>
  <si>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</si>
  <si>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</si>
  <si>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</si>
  <si>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</si>
  <si>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</si>
  <si>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</si>
  <si>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</si>
  <si>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</si>
  <si>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</si>
  <si>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</si>
  <si>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</si>
  <si>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</si>
  <si>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</si>
  <si>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</si>
  <si>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</si>
  <si>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</si>
  <si>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</si>
  <si>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</si>
  <si>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</si>
  <si>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</si>
  <si>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</si>
  <si>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</si>
  <si>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</si>
  <si>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</si>
  <si>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</si>
  <si>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</si>
  <si>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</si>
  <si>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</si>
  <si>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</si>
  <si>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</si>
  <si>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</si>
  <si>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</si>
  <si>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</si>
  <si>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</si>
  <si>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</si>
  <si>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</si>
  <si>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</si>
  <si>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</si>
  <si>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</si>
  <si>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</si>
  <si>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</si>
  <si>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</si>
  <si>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</si>
  <si>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</si>
  <si>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</si>
  <si>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</si>
  <si>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</si>
  <si>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</si>
  <si>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</si>
  <si>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</si>
  <si>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</si>
  <si>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</si>
  <si>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</si>
  <si>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</si>
  <si>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</si>
  <si>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</si>
  <si>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</si>
  <si>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</si>
  <si>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</si>
  <si>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</si>
  <si>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</si>
  <si>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</si>
  <si>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</si>
  <si>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</si>
  <si>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</si>
  <si>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</si>
  <si>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</si>
  <si>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</si>
  <si>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</si>
  <si>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</si>
  <si>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</si>
  <si>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</si>
  <si>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</si>
  <si>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</si>
  <si>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</si>
  <si>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</si>
  <si>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</si>
  <si>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</si>
  <si>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</si>
  <si>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</si>
  <si>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</si>
  <si>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</si>
  <si>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</si>
  <si>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</si>
  <si>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</si>
  <si>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</si>
  <si>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</si>
  <si>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</si>
  <si>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</si>
  <si>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</si>
  <si>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</si>
  <si>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</si>
  <si>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</si>
  <si>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</si>
  <si>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</si>
  <si>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</si>
  <si>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</si>
  <si>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</si>
  <si>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</si>
  <si>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</si>
  <si>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</si>
  <si>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</si>
  <si>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</si>
  <si>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</si>
  <si>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</si>
  <si>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</si>
  <si>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</si>
  <si>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</si>
  <si>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</si>
  <si>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</si>
  <si>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</si>
  <si>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</si>
  <si>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</si>
  <si>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</si>
  <si>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</si>
  <si>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</si>
  <si>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</si>
  <si>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</si>
  <si>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</si>
  <si>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</si>
  <si>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</si>
  <si>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</si>
  <si>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</si>
  <si>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</si>
  <si>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</si>
  <si>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</si>
  <si>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</si>
  <si>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</si>
  <si>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</si>
  <si>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</si>
  <si>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</si>
  <si>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</si>
  <si>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</si>
  <si>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</si>
  <si>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</si>
  <si>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</si>
  <si>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</si>
  <si>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</si>
  <si>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</si>
  <si>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</si>
  <si>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</si>
  <si>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</si>
  <si>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</si>
  <si>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</si>
  <si>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</si>
  <si>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</si>
  <si>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</si>
  <si>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</si>
  <si>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</si>
  <si>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</si>
  <si>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</si>
  <si>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</si>
  <si>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</si>
  <si>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</si>
  <si>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</si>
  <si>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</si>
  <si>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</si>
  <si>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</si>
  <si>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</si>
  <si>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</si>
  <si>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</si>
  <si>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</si>
  <si>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</si>
  <si>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</si>
  <si>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</si>
  <si>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</si>
  <si>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</si>
  <si>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</si>
  <si>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</si>
  <si>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</si>
  <si>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</si>
  <si>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</si>
  <si>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</si>
  <si>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</si>
  <si>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</si>
  <si>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</si>
  <si>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</si>
  <si>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</si>
  <si>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</si>
  <si>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</si>
  <si>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</si>
  <si>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</si>
  <si>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</si>
  <si>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</si>
  <si>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</si>
  <si>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</si>
  <si>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</si>
  <si>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</si>
  <si>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</si>
  <si>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</si>
  <si>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</si>
  <si>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</si>
  <si>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</si>
  <si>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</si>
  <si>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</si>
  <si>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</si>
  <si>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</si>
  <si>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</si>
  <si>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</si>
  <si>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</si>
  <si>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</si>
  <si>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</si>
  <si>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</si>
  <si>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</si>
  <si>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</si>
  <si>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</si>
  <si>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</si>
  <si>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</si>
  <si>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</si>
  <si>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</si>
  <si>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</si>
  <si>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</si>
  <si>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</si>
  <si>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</si>
  <si>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</si>
  <si>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</si>
  <si>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</si>
  <si>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</si>
  <si>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</si>
  <si>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</si>
  <si>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</si>
  <si>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</si>
  <si>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</si>
  <si>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</si>
  <si>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</si>
  <si>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</si>
  <si>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</si>
  <si>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</si>
  <si>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</si>
  <si>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</si>
  <si>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</si>
  <si>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</si>
  <si>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</si>
  <si>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</si>
  <si>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</si>
  <si>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</si>
  <si>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</si>
  <si>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</si>
  <si>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</si>
  <si>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</si>
  <si>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</si>
  <si>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</si>
  <si>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</si>
  <si>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</si>
  <si>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</si>
  <si>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</si>
  <si>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</si>
  <si>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</si>
  <si>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</si>
  <si>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</si>
  <si>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</si>
  <si>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</si>
  <si>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</si>
  <si>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</si>
  <si>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</si>
  <si>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</si>
  <si>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</si>
  <si>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</si>
  <si>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</si>
  <si>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</si>
  <si>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</si>
  <si>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</si>
  <si>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</si>
  <si>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</si>
  <si>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</si>
  <si>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</si>
  <si>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</si>
  <si>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</si>
  <si>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</si>
  <si>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</si>
  <si>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</si>
  <si>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</si>
  <si>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</si>
  <si>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</si>
  <si>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</si>
  <si>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</si>
  <si>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</si>
  <si>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</si>
  <si>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</si>
  <si>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</si>
  <si>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</si>
  <si>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</si>
  <si>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</si>
  <si>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</si>
  <si>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</si>
  <si>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</si>
  <si>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</si>
  <si>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</si>
  <si>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</si>
  <si>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</si>
  <si>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</si>
  <si>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</si>
  <si>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</si>
  <si>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</si>
  <si>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</si>
  <si>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</si>
  <si>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</si>
  <si>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</si>
  <si>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</si>
  <si>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</si>
  <si>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</si>
  <si>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</si>
  <si>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</si>
  <si>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</si>
  <si>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</si>
  <si>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</si>
  <si>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</si>
  <si>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</si>
  <si>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</si>
  <si>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</si>
  <si>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</si>
  <si>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</si>
  <si>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</si>
  <si>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</si>
  <si>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</si>
  <si>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</si>
  <si>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</si>
  <si>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</si>
  <si>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</si>
  <si>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</si>
  <si>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</si>
  <si>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</si>
  <si>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</si>
  <si>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</si>
  <si>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</si>
  <si>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</si>
  <si>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</si>
  <si>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</si>
  <si>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</si>
  <si>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</si>
  <si>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</si>
  <si>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</si>
  <si>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</si>
  <si>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</si>
  <si>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</si>
  <si>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</si>
  <si>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</si>
  <si>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</si>
  <si>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</si>
  <si>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</si>
  <si>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</si>
  <si>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</si>
  <si>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</si>
  <si>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</si>
  <si>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</si>
  <si>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</si>
  <si>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</si>
  <si>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</si>
  <si>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</si>
  <si>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</si>
  <si>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</si>
  <si>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</si>
  <si>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</si>
  <si>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</si>
  <si>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</si>
  <si>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</si>
  <si>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</si>
  <si>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</si>
  <si>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</si>
  <si>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</si>
  <si>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</si>
  <si>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</si>
  <si>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</si>
  <si>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</si>
  <si>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</si>
  <si>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</si>
  <si>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</si>
  <si>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</si>
  <si>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</si>
  <si>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</si>
  <si>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</si>
  <si>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</si>
  <si>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</si>
  <si>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</si>
  <si>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</si>
  <si>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</si>
  <si>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</si>
  <si>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</si>
  <si>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</si>
  <si>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</si>
  <si>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</si>
  <si>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</si>
  <si>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</si>
  <si>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</si>
  <si>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</si>
  <si>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</si>
  <si>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</si>
  <si>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</si>
  <si>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</si>
  <si>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</si>
  <si>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</si>
  <si>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</si>
  <si>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</si>
  <si>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</si>
  <si>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</si>
  <si>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</si>
  <si>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</si>
  <si>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</si>
  <si>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</si>
  <si>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</si>
  <si>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</si>
  <si>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</si>
  <si>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</si>
  <si>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</si>
  <si>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</si>
  <si>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</si>
  <si>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</si>
  <si>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</si>
  <si>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</si>
  <si>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</si>
  <si>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</si>
  <si>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</si>
  <si>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</si>
  <si>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</si>
  <si>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</si>
  <si>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</si>
  <si>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</si>
  <si>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</si>
  <si>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</si>
  <si>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</si>
  <si>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</si>
  <si>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</si>
  <si>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</si>
  <si>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</si>
  <si>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</si>
  <si>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</si>
  <si>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</si>
  <si>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</si>
  <si>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</si>
  <si>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</si>
  <si>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</si>
  <si>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</si>
  <si>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</si>
  <si>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</si>
  <si>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</si>
  <si>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</si>
  <si>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</si>
  <si>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</si>
  <si>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</si>
  <si>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</si>
  <si>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</si>
  <si>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</si>
  <si>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</si>
  <si>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</si>
  <si>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</si>
  <si>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</si>
  <si>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</si>
  <si>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</si>
  <si>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</si>
  <si>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</si>
  <si>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</si>
  <si>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</si>
  <si>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</si>
  <si>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</si>
  <si>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</si>
  <si>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</si>
  <si>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</si>
  <si>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</si>
  <si>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</si>
  <si>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</si>
  <si>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</si>
  <si>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</si>
  <si>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</si>
  <si>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</si>
  <si>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</si>
  <si>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</si>
  <si>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</si>
  <si>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</si>
  <si>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</si>
  <si>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</si>
  <si>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</si>
  <si>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</si>
  <si>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</si>
  <si>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</si>
  <si>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</si>
  <si>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</si>
  <si>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</si>
  <si>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</si>
  <si>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</si>
  <si>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</si>
  <si>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</si>
  <si>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</si>
  <si>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</si>
  <si>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</si>
  <si>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</si>
  <si>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</si>
  <si>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</si>
  <si>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</si>
  <si>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</si>
  <si>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</si>
  <si>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</si>
  <si>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</si>
  <si>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</si>
  <si>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</si>
  <si>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</si>
  <si>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</si>
  <si>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</si>
  <si>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</si>
  <si>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</si>
  <si>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</si>
  <si>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</si>
  <si>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</si>
  <si>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</si>
  <si>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</si>
  <si>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</si>
  <si>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</si>
  <si>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</si>
  <si>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</si>
  <si>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</si>
  <si>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</si>
  <si>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</si>
  <si>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</si>
  <si>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</si>
  <si>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</si>
  <si>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</si>
  <si>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</si>
  <si>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</si>
  <si>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</si>
  <si>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</si>
  <si>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</si>
  <si>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</si>
  <si>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</si>
  <si>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</si>
  <si>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</si>
  <si>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</si>
  <si>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</si>
  <si>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</si>
  <si>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</si>
  <si>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</si>
  <si>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</si>
  <si>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</si>
  <si>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</si>
  <si>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</si>
  <si>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</si>
  <si>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</si>
  <si>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</si>
  <si>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</si>
  <si>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</si>
  <si>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</si>
  <si>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</si>
  <si>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</si>
  <si>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</si>
  <si>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</si>
  <si>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</si>
  <si>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</si>
  <si>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</si>
  <si>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</si>
  <si>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</si>
  <si>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</si>
  <si>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</si>
  <si>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</si>
  <si>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</si>
  <si>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</si>
  <si>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</si>
  <si>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</si>
  <si>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</si>
  <si>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</si>
  <si>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</si>
  <si>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</si>
  <si>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</si>
  <si>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</si>
  <si>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</si>
  <si>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</si>
  <si>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</si>
  <si>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</si>
  <si>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</si>
  <si>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</si>
  <si>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</si>
  <si>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</si>
  <si>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</si>
  <si>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</si>
  <si>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</si>
  <si>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</si>
  <si>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</si>
  <si>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</si>
  <si>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</si>
  <si>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</si>
  <si>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</si>
  <si>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</si>
  <si>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</si>
  <si>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</si>
  <si>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</si>
  <si>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</si>
  <si>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</si>
  <si>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</si>
  <si>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</si>
  <si>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</si>
  <si>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</si>
  <si>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</si>
  <si>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</si>
  <si>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</si>
  <si>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</si>
  <si>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</si>
  <si>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</si>
  <si>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</si>
  <si>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</si>
  <si>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</si>
  <si>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</si>
  <si>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</si>
  <si>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</si>
  <si>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</si>
  <si>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</si>
  <si>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</si>
  <si>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</si>
  <si>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</si>
  <si>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</si>
  <si>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</si>
  <si>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</si>
  <si>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</si>
  <si>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</si>
  <si>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</si>
  <si>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</si>
  <si>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</si>
  <si>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</si>
  <si>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</si>
  <si>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</si>
  <si>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</si>
  <si>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</si>
  <si>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</si>
  <si>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</si>
  <si>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</si>
  <si>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</si>
  <si>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</si>
  <si>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</si>
  <si>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</si>
  <si>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</si>
  <si>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</si>
  <si>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</si>
  <si>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</si>
  <si>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</si>
  <si>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</si>
  <si>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</si>
  <si>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</si>
  <si>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</si>
  <si>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</si>
  <si>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</si>
  <si>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</si>
  <si>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</si>
  <si>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</si>
  <si>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</si>
  <si>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</si>
  <si>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</si>
  <si>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</si>
  <si>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</si>
  <si>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</si>
  <si>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</si>
  <si>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</si>
  <si>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</si>
  <si>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</si>
  <si>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</si>
  <si>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</si>
  <si>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</si>
  <si>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</si>
  <si>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</si>
  <si>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</si>
  <si>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</si>
  <si>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</si>
  <si>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</si>
  <si>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</si>
  <si>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</si>
  <si>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</si>
  <si>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</si>
  <si>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</si>
  <si>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</si>
  <si>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</si>
  <si>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</si>
  <si>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</si>
  <si>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</si>
  <si>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</si>
  <si>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</si>
  <si>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</si>
  <si>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</si>
  <si>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</si>
  <si>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</si>
  <si>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</si>
  <si>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</si>
  <si>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</si>
  <si>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</si>
  <si>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</si>
  <si>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</si>
  <si>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</si>
  <si>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</si>
  <si>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</si>
  <si>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</si>
  <si>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</si>
  <si>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</si>
  <si>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</si>
  <si>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</si>
  <si>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</si>
  <si>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</si>
  <si>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</si>
  <si>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</si>
  <si>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</si>
  <si>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</si>
  <si>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</si>
  <si>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</si>
  <si>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</si>
  <si>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</si>
  <si>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</si>
  <si>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</si>
  <si>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</si>
  <si>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</si>
  <si>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</si>
  <si>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</si>
  <si>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</si>
  <si>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</si>
  <si>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</si>
  <si>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</si>
  <si>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</si>
  <si>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</si>
  <si>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</si>
  <si>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</si>
  <si>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</si>
  <si>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</si>
  <si>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</si>
  <si>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</si>
  <si>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</si>
  <si>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</si>
  <si>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</si>
  <si>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</si>
  <si>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</si>
  <si>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</si>
  <si>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</si>
  <si>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</si>
  <si>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</si>
  <si>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</si>
  <si>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</si>
  <si>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</si>
  <si>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</si>
  <si>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</si>
  <si>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</si>
  <si>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</si>
  <si>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</si>
  <si>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</si>
  <si>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</si>
  <si>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</si>
  <si>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</si>
  <si>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</si>
  <si>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</si>
  <si>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</si>
  <si>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</si>
  <si>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</si>
  <si>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</si>
  <si>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</si>
  <si>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</si>
  <si>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</si>
  <si>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</si>
  <si>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</si>
  <si>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</si>
  <si>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</si>
  <si>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</si>
  <si>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</si>
  <si>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</si>
  <si>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</si>
  <si>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</si>
  <si>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</si>
  <si>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</si>
  <si>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</si>
  <si>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</si>
  <si>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</si>
  <si>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</si>
  <si>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</si>
  <si>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</si>
  <si>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</si>
  <si>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</si>
  <si>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</si>
  <si>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</si>
  <si>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</si>
  <si>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</si>
  <si>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</si>
  <si>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</si>
  <si>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</si>
  <si>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</si>
  <si>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</si>
  <si>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</si>
  <si>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</si>
  <si>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</si>
  <si>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</si>
  <si>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</si>
  <si>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</si>
  <si>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</si>
  <si>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</si>
  <si>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</si>
  <si>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</si>
  <si>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</si>
  <si>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</si>
  <si>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</si>
  <si>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</si>
  <si>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</si>
  <si>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</si>
  <si>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</si>
  <si>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</si>
  <si>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</si>
  <si>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</si>
  <si>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</si>
  <si>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</si>
  <si>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</si>
  <si>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</si>
  <si>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</si>
  <si>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</si>
  <si>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</si>
  <si>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</si>
  <si>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</si>
  <si>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</si>
  <si>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</si>
  <si>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</si>
  <si>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</si>
  <si>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</si>
  <si>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</si>
  <si>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</si>
  <si>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</si>
  <si>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</si>
  <si>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</si>
  <si>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</si>
  <si>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</si>
  <si>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</si>
  <si>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</si>
  <si>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</si>
  <si>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</si>
  <si>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</si>
  <si>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</si>
  <si>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</si>
  <si>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</si>
  <si>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</si>
  <si>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</si>
  <si>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</si>
  <si>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</si>
  <si>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</si>
  <si>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</si>
  <si>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</si>
  <si>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</si>
  <si>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</si>
  <si>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</si>
  <si>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</si>
  <si>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</si>
  <si>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</si>
  <si>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</si>
  <si>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</si>
  <si>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</si>
  <si>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</si>
  <si>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</si>
  <si>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</si>
  <si>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</si>
  <si>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</si>
  <si>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</si>
  <si>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</si>
  <si>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</si>
  <si>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</si>
  <si>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</si>
  <si>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</si>
  <si>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</si>
  <si>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</si>
  <si>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</si>
  <si>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</si>
  <si>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</si>
  <si>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</si>
  <si>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</si>
  <si>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</si>
  <si>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</si>
  <si>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</si>
  <si>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</si>
  <si>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</si>
  <si>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</si>
  <si>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</si>
  <si>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</si>
  <si>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</si>
  <si>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</si>
  <si>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</si>
  <si>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</si>
  <si>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</si>
  <si>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</si>
  <si>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</si>
  <si>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</si>
  <si>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</si>
  <si>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</si>
  <si>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</si>
  <si>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</si>
  <si>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</si>
  <si>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</si>
  <si>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</si>
  <si>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</si>
  <si>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</si>
  <si>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</si>
  <si>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</si>
  <si>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</si>
  <si>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</si>
  <si>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</si>
  <si>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</si>
  <si>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</si>
  <si>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</si>
  <si>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</si>
  <si>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</si>
  <si>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</si>
  <si>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</si>
  <si>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</si>
  <si>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</si>
  <si>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</si>
  <si>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</si>
  <si>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</si>
  <si>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</si>
  <si>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</si>
  <si>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</si>
  <si>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</si>
  <si>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</si>
  <si>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</si>
  <si>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</si>
  <si>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</si>
  <si>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</si>
  <si>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</si>
  <si>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</si>
  <si>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</si>
  <si>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</si>
  <si>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</si>
  <si>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</si>
  <si>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</si>
  <si>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</si>
  <si>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</si>
  <si>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</si>
  <si>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</si>
  <si>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</si>
  <si>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</si>
  <si>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</si>
  <si>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</si>
  <si>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</si>
  <si>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</si>
  <si>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</si>
  <si>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</si>
  <si>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</si>
  <si>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</si>
  <si>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</si>
  <si>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</si>
  <si>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</si>
  <si>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</si>
  <si>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</si>
  <si>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</si>
  <si>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</si>
  <si>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</si>
  <si>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</si>
  <si>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</si>
  <si>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</si>
  <si>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</si>
  <si>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</si>
  <si>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</si>
  <si>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</si>
  <si>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</si>
  <si>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</si>
  <si>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</si>
  <si>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</si>
  <si>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</si>
  <si>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</si>
  <si>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</si>
  <si>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</si>
  <si>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</si>
  <si>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</si>
  <si>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</si>
  <si>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</si>
  <si>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</si>
  <si>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</si>
  <si>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</si>
  <si>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</si>
  <si>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</si>
  <si>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</si>
  <si>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</si>
  <si>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</si>
  <si>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</si>
  <si>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</si>
  <si>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</si>
  <si>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</si>
  <si>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</si>
  <si>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</si>
  <si>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</si>
  <si>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</si>
  <si>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</si>
  <si>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</si>
  <si>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</si>
  <si>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</si>
  <si>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</si>
  <si>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</si>
  <si>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</si>
  <si>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</si>
  <si>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</si>
  <si>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</si>
  <si>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</si>
  <si>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</si>
  <si>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</si>
  <si>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</si>
  <si>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</si>
  <si>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</si>
  <si>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</si>
  <si>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</si>
  <si>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</si>
  <si>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</si>
  <si>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</si>
  <si>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</si>
  <si>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</si>
  <si>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</si>
  <si>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</si>
  <si>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</si>
  <si>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</si>
  <si>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</si>
  <si>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</si>
  <si>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</si>
  <si>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</si>
  <si>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</si>
  <si>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</si>
  <si>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</si>
  <si>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</si>
  <si>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</si>
  <si>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</si>
  <si>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</si>
  <si>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</si>
  <si>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</si>
  <si>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</si>
  <si>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</si>
  <si>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</si>
  <si>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</si>
  <si>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</si>
  <si>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</si>
  <si>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</si>
  <si>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</si>
  <si>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</si>
  <si>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</si>
  <si>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</si>
  <si>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</si>
  <si>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</si>
  <si>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</si>
  <si>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</si>
  <si>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</si>
  <si>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</si>
  <si>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</si>
  <si>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</si>
  <si>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</si>
  <si>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</si>
  <si>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</si>
  <si>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</si>
  <si>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</si>
  <si>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</si>
  <si>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</si>
  <si>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</si>
  <si>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</si>
  <si>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</si>
  <si>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</si>
  <si>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</si>
  <si>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</si>
  <si>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</si>
  <si>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</si>
  <si>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</si>
  <si>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</si>
  <si>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</si>
  <si>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</si>
  <si>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</si>
  <si>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</si>
  <si>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</si>
  <si>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</si>
  <si>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</si>
  <si>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</si>
  <si>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</si>
  <si>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</si>
  <si>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</si>
  <si>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</si>
  <si>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</si>
  <si>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</si>
  <si>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</si>
  <si>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</si>
  <si>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</si>
  <si>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</si>
  <si>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</si>
  <si>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</si>
  <si>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</si>
  <si>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</si>
  <si>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</si>
  <si>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</si>
  <si>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</si>
  <si>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</si>
  <si>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</si>
  <si>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</si>
  <si>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</si>
  <si>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</si>
  <si>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</si>
  <si>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</si>
  <si>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</si>
  <si>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</si>
  <si>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</si>
  <si>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</si>
  <si>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</si>
  <si>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</si>
  <si>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</si>
  <si>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</si>
  <si>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</si>
  <si>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</si>
  <si>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</si>
  <si>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</si>
  <si>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</si>
  <si>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</si>
  <si>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</si>
  <si>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</si>
  <si>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</si>
  <si>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</si>
  <si>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</si>
  <si>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</si>
  <si>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</si>
  <si>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</si>
  <si>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</si>
  <si>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</si>
  <si>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</si>
  <si>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</si>
  <si>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</si>
  <si>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</si>
  <si>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</si>
  <si>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</si>
  <si>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</si>
  <si>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</si>
  <si>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</si>
  <si>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</si>
  <si>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</si>
  <si>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</si>
  <si>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</si>
  <si>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</si>
  <si>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</si>
  <si>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</si>
  <si>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</si>
  <si>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</si>
  <si>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</si>
  <si>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</si>
  <si>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</si>
  <si>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</si>
  <si>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</si>
  <si>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</si>
  <si>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</si>
  <si>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</si>
  <si>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</si>
  <si>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</si>
  <si>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</si>
  <si>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</si>
  <si>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</si>
  <si>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</si>
  <si>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</si>
  <si>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</si>
  <si>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</si>
  <si>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</si>
  <si>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</si>
  <si>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</si>
  <si>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</si>
  <si>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</si>
  <si>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</si>
  <si>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</si>
  <si>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</si>
  <si>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</si>
  <si>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</si>
  <si>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</si>
  <si>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</si>
  <si>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</si>
  <si>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</si>
  <si>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</si>
  <si>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</si>
  <si>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</si>
  <si>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</si>
  <si>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</si>
  <si>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</si>
  <si>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</si>
  <si>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</si>
  <si>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</si>
  <si>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</si>
  <si>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</si>
  <si>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</si>
  <si>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</si>
  <si>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</si>
  <si>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</si>
  <si>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</si>
  <si>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</si>
  <si>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</si>
  <si>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</si>
  <si>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</si>
  <si>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</si>
  <si>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</si>
  <si>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</si>
  <si>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</si>
  <si>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</si>
  <si>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</si>
  <si>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</si>
  <si>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</si>
  <si>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</si>
  <si>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</si>
  <si>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</si>
  <si>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</si>
  <si>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</si>
  <si>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</si>
  <si>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</si>
  <si>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</si>
  <si>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</si>
  <si>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</si>
  <si>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</si>
  <si>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</si>
  <si>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</si>
  <si>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</si>
  <si>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</si>
  <si>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</si>
  <si>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</si>
  <si>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</si>
  <si>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</si>
  <si>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</si>
  <si>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</si>
  <si>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</si>
  <si>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</si>
  <si>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</si>
  <si>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</si>
  <si>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</si>
  <si>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</si>
  <si>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</si>
  <si>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</si>
  <si>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</si>
  <si>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</si>
  <si>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</si>
  <si>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</si>
  <si>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</si>
  <si>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</si>
  <si>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</si>
  <si>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</si>
  <si>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</si>
  <si>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</si>
  <si>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</si>
  <si>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</si>
  <si>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</si>
  <si>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</si>
  <si>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</si>
  <si>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</si>
  <si>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</si>
  <si>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</si>
  <si>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</si>
  <si>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</si>
  <si>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</si>
  <si>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</si>
  <si>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</si>
  <si>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</si>
  <si>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</si>
  <si>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</si>
  <si>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</si>
  <si>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</si>
  <si>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</si>
  <si>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</si>
  <si>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</si>
  <si>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</si>
  <si>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</si>
  <si>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</si>
  <si>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</si>
  <si>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</si>
  <si>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</si>
  <si>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</si>
  <si>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</si>
  <si>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</si>
  <si>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</si>
  <si>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</si>
  <si>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</si>
  <si>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</si>
  <si>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</si>
  <si>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</si>
  <si>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</si>
  <si>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</si>
  <si>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</si>
  <si>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</si>
  <si>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</si>
  <si>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</si>
  <si>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</si>
  <si>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</si>
  <si>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</si>
  <si>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</si>
  <si>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</si>
  <si>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</si>
  <si>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</si>
  <si>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</si>
  <si>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</si>
  <si>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</si>
  <si>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</si>
  <si>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</si>
  <si>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</si>
  <si>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</si>
  <si>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</si>
  <si>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</si>
  <si>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</si>
  <si>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</si>
  <si>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</si>
  <si>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</si>
  <si>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</si>
  <si>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</si>
  <si>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</si>
  <si>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</si>
  <si>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</si>
  <si>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</si>
  <si>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</si>
  <si>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</si>
  <si>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</si>
  <si>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</si>
  <si>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</si>
  <si>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</si>
  <si>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</si>
  <si>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</si>
  <si>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</si>
  <si>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</si>
  <si>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</si>
  <si>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</si>
  <si>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</si>
  <si>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</si>
  <si>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</si>
  <si>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</si>
  <si>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</si>
  <si>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</si>
  <si>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</si>
  <si>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</si>
  <si>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</si>
  <si>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</si>
  <si>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</si>
  <si>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</si>
  <si>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</si>
  <si>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</si>
  <si>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</si>
  <si>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</si>
  <si>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</si>
  <si>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</si>
  <si>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</si>
  <si>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</si>
  <si>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</si>
  <si>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</si>
  <si>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</si>
  <si>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</si>
  <si>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</si>
  <si>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</si>
  <si>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</si>
  <si>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</si>
  <si>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</si>
  <si>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</si>
  <si>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</si>
  <si>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</si>
  <si>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</si>
  <si>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</si>
  <si>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</si>
  <si>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</si>
  <si>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</si>
  <si>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</si>
  <si>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</si>
  <si>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</si>
  <si>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</si>
  <si>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</si>
  <si>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</si>
  <si>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</si>
  <si>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</si>
  <si>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</si>
  <si>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</si>
  <si>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</si>
  <si>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</si>
  <si>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</si>
  <si>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</si>
  <si>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</si>
  <si>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</si>
  <si>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</si>
  <si>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</si>
  <si>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</si>
  <si>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</si>
  <si>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</si>
  <si>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</si>
  <si>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</si>
  <si>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</si>
  <si>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</si>
  <si>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</si>
  <si>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</si>
  <si>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</si>
  <si>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</si>
  <si>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</si>
  <si>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</si>
  <si>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</si>
  <si>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</si>
  <si>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</si>
  <si>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</si>
  <si>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</si>
  <si>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</si>
  <si>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</si>
  <si>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</si>
  <si>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</si>
  <si>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</si>
  <si>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</si>
  <si>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</si>
  <si>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</si>
  <si>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</si>
  <si>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</si>
  <si>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</si>
  <si>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</si>
  <si>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</si>
  <si>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</si>
  <si>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</si>
  <si>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</si>
  <si>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</si>
  <si>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</si>
  <si>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</si>
  <si>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</si>
  <si>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</si>
  <si>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</si>
  <si>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</si>
  <si>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</si>
  <si>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</si>
  <si>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</si>
  <si>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</si>
  <si>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</si>
  <si>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</si>
  <si>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</si>
  <si>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</si>
  <si>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</si>
  <si>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</si>
  <si>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</si>
  <si>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</si>
  <si>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</si>
  <si>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</si>
  <si>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</si>
  <si>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</si>
  <si>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</si>
  <si>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</si>
  <si>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</si>
  <si>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</si>
  <si>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</si>
  <si>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</si>
  <si>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</si>
  <si>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</si>
  <si>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</si>
  <si>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</si>
  <si>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</si>
  <si>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</si>
  <si>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</si>
  <si>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</si>
  <si>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</si>
  <si>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</si>
  <si>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</si>
  <si>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</si>
  <si>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</si>
  <si>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</si>
  <si>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</si>
  <si>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</si>
  <si>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</si>
  <si>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</si>
  <si>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</si>
  <si>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</si>
  <si>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</si>
  <si>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</si>
  <si>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</si>
  <si>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</si>
  <si>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</si>
  <si>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</si>
  <si>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</si>
  <si>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</si>
  <si>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</si>
  <si>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</si>
  <si>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</si>
  <si>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</si>
  <si>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</si>
  <si>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</si>
  <si>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</si>
  <si>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</si>
  <si>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</si>
  <si>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</si>
  <si>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</si>
  <si>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</si>
  <si>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</si>
  <si>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</si>
  <si>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</si>
  <si>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</si>
  <si>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</si>
  <si>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</si>
  <si>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</si>
  <si>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</si>
  <si>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</si>
  <si>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</si>
  <si>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</si>
  <si>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</si>
  <si>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</si>
  <si>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</si>
  <si>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</si>
  <si>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</si>
  <si>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</si>
  <si>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</si>
  <si>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</si>
  <si>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</si>
  <si>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</si>
  <si>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</si>
  <si>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</si>
  <si>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</si>
  <si>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</si>
  <si>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</si>
  <si>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</si>
  <si>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</si>
  <si>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</si>
  <si>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</si>
  <si>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</si>
  <si>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</si>
  <si>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</si>
  <si>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</si>
  <si>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</si>
  <si>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</si>
  <si>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</si>
  <si>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</si>
  <si>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</si>
  <si>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</si>
  <si>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</si>
  <si>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</si>
  <si>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</si>
  <si>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</si>
  <si>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</si>
  <si>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</si>
  <si>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</si>
  <si>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</si>
  <si>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</si>
  <si>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</si>
  <si>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</si>
  <si>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</si>
  <si>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</si>
  <si>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</si>
  <si>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</si>
  <si>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</si>
  <si>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</si>
  <si>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</si>
  <si>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</si>
  <si>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</si>
  <si>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</si>
  <si>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</si>
  <si>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</si>
  <si>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</si>
  <si>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</si>
  <si>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</si>
  <si>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</si>
  <si>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</si>
  <si>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</si>
  <si>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</si>
  <si>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</si>
  <si>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</si>
  <si>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</si>
  <si>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</si>
  <si>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</si>
  <si>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</si>
  <si>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</si>
  <si>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</si>
  <si>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</si>
  <si>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</si>
  <si>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</si>
  <si>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</si>
  <si>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</si>
  <si>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</si>
  <si>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</si>
  <si>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</si>
  <si>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</si>
  <si>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</si>
  <si>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</si>
  <si>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</si>
  <si>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</si>
  <si>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</si>
  <si>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</si>
  <si>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</si>
  <si>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</si>
  <si>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</si>
  <si>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</si>
  <si>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</si>
  <si>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</si>
  <si>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</si>
  <si>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</si>
  <si>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</si>
  <si>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</si>
  <si>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</si>
  <si>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</si>
  <si>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</si>
  <si>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</si>
  <si>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</si>
  <si>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</si>
  <si>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</si>
  <si>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</si>
  <si>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</si>
  <si>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</si>
  <si>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</si>
  <si>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</si>
  <si>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</si>
  <si>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</si>
  <si>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</si>
  <si>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</si>
  <si>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</si>
  <si>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</si>
  <si>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</si>
  <si>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</si>
  <si>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</si>
  <si>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</si>
  <si>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</si>
  <si>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</si>
  <si>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</si>
  <si>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</si>
  <si>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</si>
  <si>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</si>
  <si>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</si>
  <si>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</si>
  <si>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</si>
  <si>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</si>
  <si>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</si>
  <si>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</si>
  <si>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</si>
  <si>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</si>
  <si>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</si>
  <si>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</si>
  <si>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</si>
  <si>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</si>
  <si>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</si>
  <si>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</si>
  <si>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</si>
  <si>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</si>
  <si>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</si>
  <si>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</si>
  <si>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</si>
  <si>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</si>
  <si>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</si>
  <si>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</si>
  <si>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</si>
  <si>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</si>
  <si>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</si>
  <si>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</si>
  <si>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</si>
  <si>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</si>
  <si>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</si>
  <si>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</si>
  <si>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</si>
  <si>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</si>
  <si>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</si>
  <si>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</si>
  <si>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</si>
  <si>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</si>
  <si>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</si>
  <si>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</si>
  <si>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</si>
  <si>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</si>
  <si>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</si>
  <si>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</si>
  <si>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</si>
  <si>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</si>
  <si>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</si>
  <si>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</si>
  <si>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</si>
  <si>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</si>
  <si>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</si>
  <si>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</si>
  <si>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</si>
  <si>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</si>
  <si>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</si>
  <si>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</si>
  <si>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</si>
  <si>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</si>
  <si>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</si>
  <si>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</si>
  <si>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</si>
  <si>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</si>
  <si>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</si>
  <si>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</si>
  <si>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</si>
  <si>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</si>
  <si>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</si>
  <si>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</si>
  <si>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</si>
  <si>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</si>
  <si>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</si>
  <si>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</si>
  <si>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</si>
  <si>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</si>
  <si>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</si>
  <si>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</si>
  <si>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</si>
  <si>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</si>
  <si>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</si>
  <si>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</si>
  <si>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</si>
  <si>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</si>
  <si>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</si>
  <si>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</si>
  <si>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</si>
  <si>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</si>
  <si>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</si>
  <si>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</si>
  <si>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</si>
  <si>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</si>
  <si>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</si>
  <si>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</si>
  <si>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</si>
  <si>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</si>
  <si>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</si>
  <si>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</si>
  <si>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</si>
  <si>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</si>
  <si>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</si>
  <si>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</si>
  <si>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</si>
  <si>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</si>
  <si>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</si>
  <si>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</si>
  <si>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</si>
  <si>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</si>
  <si>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</si>
  <si>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</si>
  <si>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</si>
  <si>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</si>
  <si>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</si>
  <si>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</si>
  <si>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</si>
  <si>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</si>
  <si>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</si>
  <si>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</si>
  <si>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</si>
  <si>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</si>
  <si>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</si>
  <si>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</si>
  <si>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</si>
  <si>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</si>
  <si>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</si>
  <si>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</si>
  <si>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</si>
  <si>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</si>
  <si>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</si>
  <si>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</si>
  <si>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</si>
  <si>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</si>
  <si>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</si>
  <si>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</si>
  <si>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</si>
  <si>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</si>
  <si>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</si>
  <si>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</si>
  <si>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</si>
  <si>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</si>
  <si>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</si>
  <si>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</si>
  <si>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</si>
  <si>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</si>
  <si>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</si>
  <si>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</si>
  <si>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</si>
  <si>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</si>
  <si>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</si>
  <si>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</si>
  <si>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</si>
  <si>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</si>
  <si>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</si>
  <si>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</si>
  <si>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</si>
  <si>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</si>
  <si>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</si>
  <si>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</si>
  <si>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</si>
  <si>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</si>
  <si>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</si>
  <si>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</si>
  <si>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</si>
  <si>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</si>
  <si>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</si>
  <si>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</si>
  <si>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</si>
  <si>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</si>
  <si>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</si>
  <si>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</si>
  <si>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</si>
  <si>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</si>
  <si>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</si>
  <si>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</si>
  <si>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</si>
  <si>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</si>
  <si>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</si>
  <si>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</si>
  <si>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</si>
  <si>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</si>
  <si>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</si>
  <si>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</si>
  <si>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</si>
  <si>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</si>
  <si>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</si>
  <si>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</si>
  <si>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</si>
  <si>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</si>
  <si>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</si>
  <si>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</si>
  <si>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</si>
  <si>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</si>
  <si>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</si>
  <si>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</si>
  <si>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</si>
  <si>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</si>
  <si>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</si>
  <si>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</si>
  <si>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</si>
  <si>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</si>
  <si>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</si>
  <si>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</si>
  <si>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</si>
  <si>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</si>
  <si>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</si>
  <si>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</si>
  <si>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</si>
  <si>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</si>
  <si>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</si>
  <si>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</si>
  <si>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</si>
  <si>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</si>
  <si>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</si>
  <si>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</si>
  <si>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</si>
  <si>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</si>
  <si>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</si>
  <si>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</si>
  <si>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</si>
  <si>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</si>
  <si>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</si>
  <si>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</si>
  <si>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</si>
  <si>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</si>
  <si>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</si>
  <si>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</si>
  <si>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</si>
  <si>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</si>
  <si>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</si>
  <si>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</si>
  <si>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</si>
  <si>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</si>
  <si>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</si>
  <si>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</si>
  <si>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</si>
  <si>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</si>
  <si>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</si>
  <si>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</si>
  <si>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</si>
  <si>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</si>
  <si>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</si>
  <si>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</si>
  <si>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</si>
  <si>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</si>
  <si>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</si>
  <si>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</si>
  <si>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</si>
  <si>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</si>
  <si>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</si>
  <si>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</si>
  <si>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</si>
  <si>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</si>
  <si>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</si>
  <si>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</si>
  <si>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</si>
  <si>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</si>
  <si>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</si>
  <si>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</si>
  <si>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</si>
  <si>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</si>
  <si>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</si>
  <si>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</si>
  <si>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</si>
  <si>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</si>
  <si>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</si>
  <si>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</si>
  <si>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</si>
  <si>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</si>
  <si>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</si>
  <si>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</si>
  <si>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</si>
  <si>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</si>
  <si>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</si>
  <si>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</si>
  <si>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</si>
  <si>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</si>
  <si>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</si>
  <si>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</si>
  <si>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</si>
  <si>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</si>
  <si>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</si>
  <si>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</si>
  <si>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</si>
  <si>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</si>
  <si>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</si>
  <si>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</si>
  <si>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</si>
  <si>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</si>
  <si>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</si>
  <si>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</si>
  <si>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</si>
  <si>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</si>
  <si>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</si>
  <si>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</si>
  <si>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</si>
  <si>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</si>
  <si>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</si>
  <si>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</si>
  <si>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</si>
  <si>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</si>
  <si>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</si>
  <si>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</si>
  <si>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</si>
  <si>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</si>
  <si>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</si>
  <si>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</si>
  <si>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</si>
  <si>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</si>
  <si>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</si>
  <si>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</si>
  <si>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</si>
  <si>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</si>
  <si>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</si>
  <si>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</si>
  <si>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</si>
  <si>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</si>
  <si>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</si>
  <si>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</si>
  <si>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</si>
  <si>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</si>
  <si>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</si>
  <si>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</si>
  <si>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</si>
  <si>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</si>
  <si>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</si>
  <si>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</si>
  <si>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</si>
  <si>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</si>
  <si>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</si>
  <si>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</si>
  <si>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</si>
  <si>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</si>
  <si>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</si>
  <si>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</si>
  <si>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</si>
  <si>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</si>
  <si>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</si>
  <si>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</si>
  <si>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</si>
  <si>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</si>
  <si>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</si>
  <si>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</si>
  <si>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</si>
  <si>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</si>
  <si>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</si>
  <si>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</si>
  <si>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</si>
  <si>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</si>
  <si>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</si>
  <si>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</si>
  <si>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</si>
  <si>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</si>
  <si>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</si>
  <si>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</si>
  <si>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</si>
  <si>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</si>
  <si>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</si>
  <si>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</si>
  <si>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</si>
  <si>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</si>
  <si>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</si>
  <si>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</si>
  <si>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</si>
  <si>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</si>
  <si>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</si>
  <si>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</si>
  <si>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</si>
  <si>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</si>
  <si>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</si>
  <si>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</si>
  <si>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</si>
  <si>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</si>
  <si>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</si>
  <si>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</si>
  <si>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</si>
  <si>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</si>
  <si>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</si>
  <si>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</si>
  <si>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</si>
  <si>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</si>
  <si>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</si>
  <si>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</si>
  <si>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</si>
  <si>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</si>
  <si>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</si>
  <si>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</si>
  <si>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</si>
  <si>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</si>
  <si>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</si>
  <si>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</si>
  <si>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</si>
  <si>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</si>
  <si>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</si>
  <si>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</si>
  <si>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</si>
  <si>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</si>
  <si>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</si>
  <si>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</si>
  <si>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</si>
  <si>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</si>
  <si>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</si>
  <si>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</si>
  <si>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</si>
  <si>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</si>
  <si>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</si>
  <si>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</si>
  <si>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</si>
  <si>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</si>
  <si>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</si>
  <si>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</si>
  <si>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</si>
  <si>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</si>
  <si>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</si>
  <si>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</si>
  <si>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</si>
  <si>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</si>
  <si>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</si>
  <si>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</si>
  <si>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</si>
  <si>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</si>
  <si>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</si>
  <si>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</si>
  <si>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</si>
  <si>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</si>
  <si>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</si>
  <si>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</si>
  <si>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</si>
  <si>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</si>
  <si>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</si>
  <si>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</si>
  <si>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</si>
  <si>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</si>
  <si>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</si>
  <si>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</si>
  <si>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</si>
  <si>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</si>
  <si>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</si>
  <si>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</si>
  <si>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</si>
  <si>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</si>
  <si>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</si>
  <si>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</si>
  <si>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</si>
  <si>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</si>
  <si>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</si>
  <si>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</si>
  <si>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</si>
  <si>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</si>
  <si>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</si>
  <si>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</si>
  <si>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</si>
  <si>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</si>
  <si>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</si>
  <si>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</si>
  <si>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</si>
  <si>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</si>
  <si>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</si>
  <si>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</si>
  <si>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</si>
  <si>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</si>
  <si>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</si>
  <si>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</si>
  <si>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</si>
  <si>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</si>
  <si>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</si>
  <si>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</si>
  <si>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</si>
  <si>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</si>
  <si>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</si>
  <si>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</si>
  <si>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</si>
  <si>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</si>
  <si>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</si>
  <si>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</si>
  <si>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</si>
  <si>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</si>
  <si>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</si>
  <si>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</si>
  <si>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</si>
  <si>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</si>
  <si>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</si>
  <si>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</si>
  <si>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</si>
  <si>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</si>
  <si>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</si>
  <si>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</si>
  <si>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</si>
  <si>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</si>
  <si>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</si>
  <si>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</si>
  <si>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</si>
  <si>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</si>
  <si>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</si>
  <si>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</si>
  <si>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</si>
  <si>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</si>
  <si>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</si>
  <si>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</si>
  <si>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</si>
  <si>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</si>
  <si>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</si>
  <si>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</si>
  <si>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</si>
  <si>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</si>
  <si>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</si>
  <si>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</si>
  <si>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</si>
  <si>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</si>
  <si>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</si>
  <si>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</si>
  <si>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</si>
  <si>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</si>
  <si>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</si>
  <si>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</si>
  <si>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</si>
  <si>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</si>
  <si>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</si>
  <si>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</si>
  <si>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</si>
  <si>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</si>
  <si>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</si>
  <si>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</si>
  <si>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</si>
  <si>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</si>
  <si>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</si>
  <si>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</si>
  <si>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</si>
  <si>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</si>
  <si>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</si>
  <si>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</si>
  <si>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</si>
  <si>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</si>
  <si>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</si>
  <si>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</si>
  <si>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</si>
  <si>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</si>
  <si>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</si>
  <si>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</si>
  <si>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</si>
  <si>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</si>
  <si>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</si>
  <si>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</si>
  <si>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</si>
  <si>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</si>
  <si>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</si>
  <si>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</si>
  <si>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</si>
  <si>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</si>
  <si>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</si>
  <si>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</si>
  <si>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</si>
  <si>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</si>
  <si>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</si>
  <si>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</si>
  <si>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</si>
  <si>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</si>
  <si>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</si>
  <si>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</si>
  <si>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</si>
  <si>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</si>
  <si>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</si>
  <si>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</si>
  <si>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</si>
  <si>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</si>
  <si>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</si>
  <si>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</si>
  <si>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</si>
  <si>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</si>
  <si>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</si>
  <si>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</si>
  <si>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</si>
  <si>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</si>
  <si>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</si>
  <si>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</si>
  <si>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</si>
  <si>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</si>
  <si>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</si>
  <si>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</si>
  <si>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</si>
  <si>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</si>
  <si>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</si>
  <si>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</si>
  <si>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</si>
  <si>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</si>
  <si>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</si>
  <si>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</si>
  <si>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</si>
  <si>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</si>
  <si>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</si>
  <si>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</si>
  <si>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</si>
  <si>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</si>
  <si>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</si>
  <si>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</si>
  <si>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</si>
  <si>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</si>
  <si>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</si>
  <si>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</si>
  <si>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</si>
  <si>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</si>
  <si>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</si>
  <si>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</si>
  <si>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</si>
  <si>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</si>
  <si>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</si>
  <si>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</si>
  <si>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</si>
  <si>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</si>
  <si>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</si>
  <si>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</si>
  <si>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</si>
  <si>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</si>
  <si>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</si>
  <si>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</si>
  <si>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</si>
  <si>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</si>
  <si>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</si>
  <si>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</si>
  <si>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</si>
  <si>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</si>
  <si>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</si>
  <si>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</si>
  <si>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</si>
  <si>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</si>
  <si>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</si>
  <si>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</si>
  <si>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</si>
  <si>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</si>
  <si>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</si>
  <si>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</si>
  <si>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</si>
  <si>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</si>
  <si>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</si>
  <si>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</si>
  <si>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</si>
  <si>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</si>
  <si>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</si>
  <si>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</si>
  <si>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</si>
  <si>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</si>
  <si>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</si>
  <si>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</si>
  <si>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</si>
  <si>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</si>
  <si>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</si>
  <si>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</si>
  <si>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</si>
  <si>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</si>
  <si>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</si>
  <si>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</si>
  <si>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</si>
  <si>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</si>
  <si>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</si>
  <si>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</si>
  <si>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</si>
  <si>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</si>
  <si>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</si>
  <si>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</si>
  <si>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</si>
  <si>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</si>
  <si>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</si>
  <si>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</si>
  <si>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</si>
  <si>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</si>
  <si>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</si>
  <si>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</si>
  <si>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</si>
  <si>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</si>
  <si>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</si>
  <si>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</si>
  <si>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</si>
  <si>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</si>
  <si>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</si>
  <si>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</si>
  <si>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</si>
  <si>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</si>
  <si>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</si>
  <si>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</si>
  <si>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</si>
  <si>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</si>
  <si>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</si>
  <si>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</si>
  <si>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</si>
  <si>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</si>
  <si>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</si>
  <si>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</si>
  <si>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</si>
  <si>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</si>
  <si>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</si>
  <si>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</si>
  <si>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</si>
  <si>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</si>
  <si>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</si>
  <si>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</si>
  <si>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</si>
  <si>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</si>
  <si>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</si>
  <si>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</si>
  <si>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</si>
  <si>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</si>
  <si>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</si>
  <si>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</si>
  <si>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</si>
  <si>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</si>
  <si>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</si>
  <si>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</si>
  <si>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</si>
  <si>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</si>
  <si>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</si>
  <si>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</si>
  <si>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</si>
  <si>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</si>
  <si>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</si>
  <si>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</si>
  <si>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</si>
  <si>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</si>
  <si>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</si>
  <si>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</si>
  <si>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</si>
  <si>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</si>
  <si>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</si>
  <si>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</si>
  <si>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</si>
  <si>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</si>
  <si>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</si>
  <si>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</si>
  <si>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</si>
  <si>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</si>
  <si>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</si>
  <si>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</si>
  <si>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</si>
  <si>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</si>
  <si>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</si>
  <si>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</si>
  <si>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</si>
  <si>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</si>
  <si>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</si>
  <si>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</si>
  <si>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</si>
  <si>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</si>
  <si>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</si>
  <si>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</si>
  <si>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</si>
  <si>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</si>
  <si>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</si>
  <si>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</si>
  <si>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</si>
  <si>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</si>
  <si>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</si>
  <si>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</si>
  <si>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</si>
  <si>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</si>
  <si>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</si>
  <si>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</si>
  <si>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</si>
  <si>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</si>
  <si>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</si>
  <si>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</si>
  <si>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</si>
  <si>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</si>
  <si>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</si>
  <si>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</si>
  <si>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</si>
  <si>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</si>
  <si>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</si>
  <si>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</si>
  <si>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</si>
  <si>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</si>
  <si>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</si>
  <si>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</si>
  <si>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</si>
  <si>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</si>
  <si>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</si>
  <si>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</si>
  <si>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</si>
  <si>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</si>
  <si>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</si>
  <si>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</si>
  <si>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</si>
  <si>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</si>
  <si>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</si>
  <si>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</si>
  <si>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</si>
  <si>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</si>
  <si>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</si>
  <si>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</si>
  <si>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</si>
  <si>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</si>
  <si>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</si>
  <si>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</si>
  <si>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</si>
  <si>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</si>
  <si>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</si>
  <si>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</si>
  <si>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</si>
  <si>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</si>
  <si>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</si>
  <si>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</si>
  <si>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</si>
  <si>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</si>
  <si>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</si>
  <si>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</si>
  <si>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</si>
  <si>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</si>
  <si>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</si>
  <si>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</si>
  <si>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</si>
  <si>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</si>
  <si>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</si>
  <si>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</si>
  <si>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</si>
  <si>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</si>
  <si>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</si>
  <si>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</si>
  <si>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</si>
  <si>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</si>
  <si>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</si>
  <si>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</si>
  <si>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</si>
  <si>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</si>
  <si>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</si>
  <si>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</si>
  <si>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</si>
  <si>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</si>
  <si>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</si>
  <si>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</si>
  <si>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</si>
  <si>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</si>
  <si>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</si>
  <si>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</si>
  <si>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</si>
  <si>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</si>
  <si>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</si>
  <si>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</si>
  <si>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</si>
  <si>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</si>
  <si>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</si>
  <si>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</si>
  <si>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</si>
  <si>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</si>
  <si>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</si>
  <si>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</si>
  <si>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</si>
  <si>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</si>
  <si>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</si>
  <si>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</si>
  <si>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</si>
  <si>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</si>
  <si>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</si>
  <si>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</si>
  <si>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</si>
  <si>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</si>
  <si>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</si>
  <si>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</si>
  <si>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</si>
  <si>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</si>
  <si>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</si>
  <si>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</si>
  <si>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</si>
  <si>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</si>
  <si>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</si>
  <si>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</si>
  <si>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</si>
  <si>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</si>
  <si>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</si>
  <si>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</si>
  <si>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</si>
  <si>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</si>
  <si>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</si>
  <si>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</si>
  <si>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</si>
  <si>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</si>
  <si>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</si>
  <si>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</si>
  <si>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</si>
  <si>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</si>
  <si>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</si>
  <si>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</si>
  <si>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</si>
  <si>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</si>
  <si>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</si>
  <si>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</si>
  <si>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</si>
  <si>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</si>
  <si>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</si>
  <si>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</si>
  <si>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</si>
  <si>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</si>
  <si>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</si>
  <si>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</si>
  <si>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</si>
  <si>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</si>
  <si>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</si>
  <si>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</si>
  <si>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</si>
  <si>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</si>
  <si>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</si>
  <si>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</si>
  <si>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</si>
  <si>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</si>
  <si>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</si>
  <si>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</si>
  <si>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</si>
  <si>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</si>
  <si>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</si>
  <si>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</si>
  <si>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</si>
  <si>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</si>
  <si>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</si>
  <si>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</si>
  <si>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</si>
  <si>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</si>
  <si>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</si>
  <si>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</si>
  <si>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</si>
  <si>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</si>
  <si>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</si>
  <si>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</si>
  <si>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</si>
  <si>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</si>
  <si>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</si>
  <si>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</si>
  <si>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</si>
  <si>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</si>
  <si>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</si>
  <si>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</si>
  <si>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</si>
  <si>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</si>
  <si>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</si>
  <si>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</si>
  <si>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</si>
  <si>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</si>
  <si>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</si>
  <si>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</si>
  <si>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</si>
  <si>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</si>
  <si>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</si>
  <si>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</si>
  <si>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</si>
  <si>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</si>
  <si>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</si>
  <si>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</si>
  <si>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</si>
  <si>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</si>
  <si>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</si>
  <si>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</si>
  <si>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</si>
  <si>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</si>
  <si>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</si>
  <si>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</si>
  <si>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</si>
  <si>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</si>
  <si>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</si>
  <si>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</si>
  <si>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</si>
  <si>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</si>
  <si>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</si>
  <si>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</si>
  <si>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</si>
  <si>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</si>
  <si>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</si>
  <si>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</si>
  <si>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</si>
  <si>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</si>
  <si>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</si>
  <si>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</si>
  <si>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</si>
  <si>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</si>
  <si>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</si>
  <si>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</si>
  <si>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</si>
  <si>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</si>
  <si>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</si>
  <si>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</si>
  <si>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</si>
  <si>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</si>
  <si>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</si>
  <si>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</si>
  <si>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</si>
  <si>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</si>
  <si>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</si>
  <si>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</si>
  <si>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</si>
  <si>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</si>
  <si>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</si>
  <si>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</si>
  <si>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</si>
  <si>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</si>
  <si>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</si>
  <si>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</si>
  <si>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</si>
  <si>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</si>
  <si>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</si>
  <si>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</si>
  <si>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</si>
  <si>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</si>
  <si>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</si>
  <si>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</si>
  <si>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</si>
  <si>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</si>
  <si>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</si>
  <si>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</si>
  <si>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</si>
  <si>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</si>
  <si>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</si>
  <si>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</si>
  <si>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</si>
  <si>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</si>
  <si>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</si>
  <si>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</si>
  <si>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</si>
  <si>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</si>
  <si>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</si>
  <si>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</si>
  <si>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</si>
  <si>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</si>
  <si>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</si>
  <si>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</si>
  <si>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</si>
  <si>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</si>
  <si>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</si>
  <si>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</si>
  <si>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</si>
  <si>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</si>
  <si>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</si>
  <si>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</si>
  <si>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</si>
  <si>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</si>
  <si>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</si>
  <si>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</si>
  <si>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</si>
  <si>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</si>
  <si>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</si>
  <si>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</si>
  <si>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</si>
  <si>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</si>
  <si>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</si>
  <si>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</si>
  <si>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</si>
  <si>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</si>
  <si>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</si>
  <si>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</si>
  <si>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</si>
  <si>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</si>
  <si>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</si>
  <si>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</si>
  <si>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</si>
  <si>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</si>
  <si>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</si>
  <si>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</si>
  <si>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</si>
  <si>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</si>
  <si>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</si>
  <si>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</si>
  <si>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</si>
  <si>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</si>
  <si>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</si>
  <si>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</si>
  <si>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</si>
  <si>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</si>
  <si>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</si>
  <si>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</si>
  <si>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</si>
  <si>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</si>
  <si>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</si>
  <si>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</si>
  <si>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</si>
  <si>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</si>
  <si>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</si>
  <si>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</si>
  <si>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</si>
  <si>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</si>
  <si>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</si>
  <si>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</si>
  <si>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</si>
  <si>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</si>
  <si>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</si>
  <si>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</si>
  <si>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</si>
  <si>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</si>
  <si>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</si>
  <si>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</si>
  <si>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</si>
  <si>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</si>
  <si>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</si>
  <si>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</si>
  <si>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</si>
  <si>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</si>
  <si>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</si>
  <si>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</si>
  <si>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</si>
  <si>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</si>
  <si>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</si>
  <si>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</si>
  <si>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</si>
  <si>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</si>
  <si>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</si>
  <si>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</si>
  <si>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</si>
  <si>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</si>
  <si>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</si>
  <si>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</si>
  <si>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</si>
  <si>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</si>
  <si>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</si>
  <si>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</si>
  <si>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</si>
  <si>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</si>
  <si>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</si>
  <si>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</si>
  <si>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</si>
  <si>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</si>
  <si>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</si>
  <si>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</si>
  <si>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</si>
  <si>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</si>
  <si>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</si>
  <si>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</si>
  <si>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</si>
  <si>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</si>
  <si>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</si>
  <si>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</si>
  <si>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</si>
  <si>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</si>
  <si>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</si>
  <si>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</si>
  <si>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</si>
  <si>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</si>
  <si>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</si>
  <si>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</si>
  <si>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</si>
  <si>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</si>
  <si>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</si>
  <si>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</si>
  <si>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</si>
  <si>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</si>
  <si>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</si>
  <si>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</si>
  <si>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</si>
  <si>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</si>
  <si>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</si>
  <si>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</si>
  <si>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</si>
  <si>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</si>
  <si>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</si>
  <si>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</si>
  <si>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</si>
  <si>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</si>
  <si>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</si>
  <si>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</si>
  <si>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</si>
  <si>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</si>
  <si>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</si>
  <si>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</si>
  <si>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</si>
  <si>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</si>
  <si>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</si>
  <si>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</si>
  <si>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</si>
  <si>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</si>
  <si>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</si>
  <si>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</si>
  <si>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</si>
  <si>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</si>
  <si>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</si>
  <si>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</si>
  <si>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</si>
  <si>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</si>
  <si>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</si>
  <si>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</si>
  <si>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</si>
  <si>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</si>
  <si>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</si>
  <si>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</si>
  <si>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</si>
  <si>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</si>
  <si>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</si>
  <si>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</si>
  <si>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</si>
  <si>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</si>
  <si>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</si>
  <si>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</si>
  <si>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</si>
  <si>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</si>
  <si>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</si>
  <si>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</si>
  <si>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</si>
  <si>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</si>
  <si>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</si>
  <si>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</si>
  <si>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</si>
  <si>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</si>
  <si>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</si>
  <si>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</si>
  <si>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</si>
  <si>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</si>
  <si>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</si>
  <si>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</si>
  <si>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</si>
  <si>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</si>
  <si>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</si>
  <si>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</si>
  <si>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</si>
  <si>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</si>
  <si>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</si>
  <si>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</si>
  <si>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</si>
  <si>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</si>
  <si>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</si>
  <si>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</si>
  <si>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</si>
  <si>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</si>
  <si>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</si>
  <si>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</si>
  <si>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</si>
  <si>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</si>
  <si>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</si>
  <si>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</si>
  <si>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</si>
  <si>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</si>
  <si>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</si>
  <si>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</si>
  <si>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</si>
  <si>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</si>
  <si>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</si>
  <si>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</si>
  <si>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</si>
  <si>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</si>
  <si>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</si>
  <si>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</si>
  <si>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</si>
  <si>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</si>
  <si>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</si>
  <si>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</si>
  <si>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</si>
  <si>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</si>
  <si>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</si>
  <si>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</si>
  <si>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</si>
  <si>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</si>
  <si>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</si>
  <si>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</si>
  <si>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</si>
  <si>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</si>
  <si>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</si>
  <si>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</si>
  <si>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</si>
  <si>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</si>
  <si>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</si>
  <si>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</si>
  <si>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</si>
  <si>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</si>
  <si>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</si>
  <si>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</si>
  <si>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</si>
  <si>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</si>
  <si>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</si>
  <si>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</si>
  <si>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</si>
  <si>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</si>
  <si>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</si>
  <si>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</si>
  <si>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</si>
  <si>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</si>
  <si>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</si>
  <si>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</si>
  <si>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</si>
  <si>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</si>
  <si>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</si>
  <si>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</si>
  <si>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</si>
  <si>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</si>
  <si>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</si>
  <si>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</si>
  <si>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</si>
  <si>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</si>
  <si>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</si>
  <si>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</si>
  <si>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</si>
  <si>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</si>
  <si>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</si>
  <si>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</si>
  <si>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</si>
  <si>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</si>
  <si>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</si>
  <si>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</si>
  <si>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</si>
  <si>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</si>
  <si>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</si>
  <si>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</si>
  <si>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</si>
  <si>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</si>
  <si>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</si>
  <si>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</si>
  <si>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</si>
  <si>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</si>
  <si>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</si>
  <si>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</si>
  <si>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</si>
  <si>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</si>
  <si>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</si>
  <si>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</si>
  <si>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</si>
  <si>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</si>
  <si>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</si>
  <si>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</si>
  <si>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</si>
  <si>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</si>
  <si>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</si>
  <si>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</si>
  <si>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</si>
  <si>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</si>
  <si>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</si>
  <si>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</si>
  <si>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</si>
  <si>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</si>
  <si>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</si>
  <si>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</si>
  <si>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</si>
  <si>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</si>
  <si>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</si>
  <si>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</si>
  <si>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</si>
  <si>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</si>
  <si>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</si>
  <si>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</si>
  <si>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</si>
  <si>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</si>
  <si>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</si>
  <si>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</si>
  <si>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</si>
  <si>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</si>
  <si>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</si>
  <si>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</si>
  <si>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</si>
  <si>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</si>
  <si>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</si>
  <si>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</si>
  <si>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</si>
  <si>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</si>
  <si>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</si>
  <si>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</si>
  <si>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</si>
  <si>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</si>
  <si>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</si>
  <si>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</si>
  <si>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</si>
  <si>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</si>
  <si>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</si>
  <si>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</si>
  <si>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</si>
  <si>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</si>
  <si>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</si>
  <si>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</si>
  <si>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</si>
  <si>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</si>
  <si>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</si>
  <si>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</si>
  <si>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</si>
  <si>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</si>
  <si>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</si>
  <si>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</si>
  <si>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</si>
  <si>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</si>
  <si>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</si>
  <si>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</si>
  <si>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</si>
  <si>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</si>
  <si>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</si>
  <si>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</si>
  <si>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</si>
  <si>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</si>
  <si>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</si>
  <si>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</si>
  <si>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</si>
  <si>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</si>
  <si>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</si>
  <si>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</si>
  <si>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</si>
  <si>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</si>
  <si>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</si>
  <si>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</si>
  <si>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</si>
  <si>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</si>
  <si>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</si>
  <si>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</si>
  <si>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</si>
  <si>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</si>
  <si>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</si>
  <si>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</si>
  <si>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</si>
  <si>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</si>
  <si>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</si>
  <si>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</si>
  <si>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</si>
  <si>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</si>
  <si>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</si>
  <si>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</si>
  <si>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</si>
  <si>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</si>
  <si>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</si>
  <si>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</si>
  <si>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</si>
  <si>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</si>
  <si>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</si>
  <si>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</si>
  <si>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</si>
  <si>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</si>
  <si>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</si>
  <si>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</si>
  <si>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</si>
  <si>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</si>
  <si>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</si>
  <si>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</si>
  <si>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</si>
  <si>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</si>
  <si>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</si>
  <si>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</si>
  <si>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</si>
  <si>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</si>
  <si>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</si>
  <si>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</si>
  <si>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</si>
  <si>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</si>
  <si>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</si>
  <si>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</si>
  <si>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</si>
  <si>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</si>
  <si>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</si>
  <si>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</si>
  <si>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</si>
  <si>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</si>
  <si>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</si>
  <si>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</si>
  <si>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</si>
  <si>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</si>
  <si>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</si>
  <si>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</si>
  <si>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</si>
  <si>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</si>
  <si>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</si>
  <si>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</si>
  <si>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</si>
  <si>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</si>
  <si>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</si>
  <si>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</si>
  <si>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</si>
  <si>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</si>
  <si>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</si>
  <si>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</si>
  <si>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</si>
  <si>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</si>
  <si>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</si>
  <si>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</si>
  <si>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</si>
  <si>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</si>
  <si>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</si>
  <si>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</si>
  <si>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</si>
  <si>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</si>
  <si>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</si>
  <si>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</si>
  <si>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</si>
  <si>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</si>
  <si>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</si>
  <si>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</si>
  <si>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</si>
  <si>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</si>
  <si>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</si>
  <si>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</si>
  <si>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</si>
  <si>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</si>
  <si>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</si>
  <si>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</si>
  <si>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</si>
  <si>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</si>
  <si>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</si>
  <si>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</si>
  <si>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</si>
  <si>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</si>
  <si>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</si>
  <si>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</si>
  <si>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</si>
  <si>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</si>
  <si>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</si>
  <si>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</si>
  <si>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</si>
  <si>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</si>
  <si>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</si>
  <si>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</si>
  <si>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</si>
  <si>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</si>
  <si>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</si>
  <si>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</si>
  <si>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</si>
  <si>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</si>
  <si>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</si>
  <si>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</si>
  <si>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</si>
  <si>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</si>
  <si>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</si>
  <si>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</si>
  <si>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</si>
  <si>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</si>
  <si>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</si>
  <si>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</si>
  <si>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</si>
  <si>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</si>
  <si>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</si>
  <si>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</si>
  <si>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</si>
  <si>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</si>
  <si>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</si>
  <si>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</si>
  <si>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</si>
  <si>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</si>
  <si>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</si>
  <si>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</si>
  <si>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</si>
  <si>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</si>
  <si>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</si>
  <si>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</si>
  <si>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</si>
  <si>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</si>
  <si>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</si>
  <si>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</si>
  <si>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</si>
  <si>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</si>
  <si>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</si>
  <si>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</si>
  <si>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</si>
  <si>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</si>
  <si>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</si>
  <si>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</si>
  <si>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</si>
  <si>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</si>
  <si>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</si>
  <si>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</si>
  <si>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</si>
  <si>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</si>
  <si>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</si>
  <si>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</si>
  <si>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</si>
  <si>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</si>
  <si>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</si>
  <si>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</si>
  <si>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</si>
  <si>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</si>
  <si>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</si>
  <si>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</si>
  <si>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</si>
  <si>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</si>
  <si>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</si>
  <si>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</si>
  <si>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</si>
  <si>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</si>
  <si>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</si>
  <si>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</si>
  <si>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</si>
  <si>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</si>
  <si>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</si>
  <si>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</si>
  <si>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</si>
  <si>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</si>
  <si>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</si>
  <si>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</si>
  <si>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</si>
  <si>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</si>
  <si>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</si>
  <si>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</si>
  <si>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</si>
  <si>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</si>
  <si>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</si>
  <si>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</si>
  <si>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</si>
  <si>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</si>
  <si>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</si>
  <si>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</si>
  <si>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</si>
  <si>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</si>
  <si>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</si>
  <si>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</si>
  <si>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</si>
  <si>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</si>
  <si>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</si>
  <si>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</si>
  <si>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</si>
  <si>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</si>
  <si>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</si>
  <si>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</si>
  <si>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</si>
  <si>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</si>
  <si>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</si>
  <si>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</si>
  <si>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</si>
  <si>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</si>
  <si>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</si>
  <si>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</si>
  <si>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</si>
  <si>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</si>
  <si>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</si>
  <si>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</si>
  <si>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</si>
  <si>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</si>
  <si>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</si>
  <si>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</si>
  <si>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</si>
  <si>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</si>
  <si>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</si>
  <si>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</si>
  <si>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</si>
  <si>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</si>
  <si>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</si>
  <si>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</si>
  <si>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</si>
  <si>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</si>
  <si>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</si>
  <si>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</si>
  <si>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</si>
  <si>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</si>
  <si>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</si>
  <si>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</si>
  <si>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</si>
  <si>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</si>
  <si>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</si>
  <si>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</si>
  <si>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</si>
  <si>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</si>
  <si>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</si>
  <si>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</si>
  <si>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</si>
  <si>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</si>
  <si>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</si>
  <si>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</si>
  <si>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</si>
  <si>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</si>
  <si>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</si>
  <si>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</si>
  <si>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</si>
  <si>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</si>
  <si>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</si>
  <si>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</si>
  <si>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</si>
  <si>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</si>
  <si>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</si>
  <si>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</si>
  <si>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</si>
  <si>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</si>
  <si>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</si>
  <si>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</si>
  <si>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</si>
  <si>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</si>
  <si>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</si>
  <si>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</si>
  <si>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</si>
  <si>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</si>
  <si>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</si>
  <si>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</si>
  <si>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</si>
  <si>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</si>
  <si>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</si>
  <si>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</si>
  <si>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</si>
  <si>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</si>
  <si>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</si>
  <si>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</si>
  <si>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</si>
  <si>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</si>
  <si>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</si>
  <si>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</si>
  <si>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</si>
  <si>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</si>
  <si>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</si>
  <si>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</si>
  <si>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</si>
  <si>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</si>
  <si>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</si>
  <si>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</si>
  <si>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</si>
  <si>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</si>
  <si>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</si>
  <si>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</si>
  <si>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</si>
  <si>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</si>
  <si>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</si>
  <si>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</si>
  <si>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</si>
  <si>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</si>
  <si>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</si>
  <si>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</si>
  <si>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</si>
  <si>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</si>
  <si>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</si>
  <si>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</si>
  <si>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</si>
  <si>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</si>
  <si>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</si>
  <si>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</si>
  <si>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</si>
  <si>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</si>
  <si>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</si>
  <si>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</si>
  <si>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</si>
  <si>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</si>
  <si>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</si>
  <si>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</si>
  <si>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</si>
  <si>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</si>
  <si>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</si>
  <si>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</si>
  <si>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</si>
  <si>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</si>
  <si>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</si>
  <si>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</si>
  <si>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</si>
  <si>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</si>
  <si>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</si>
  <si>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</si>
  <si>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</si>
  <si>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</si>
  <si>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</si>
  <si>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</si>
  <si>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</si>
  <si>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</si>
  <si>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</si>
  <si>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</si>
  <si>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</si>
  <si>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</si>
  <si>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</si>
  <si>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</si>
  <si>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</si>
  <si>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</si>
  <si>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</si>
  <si>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</si>
  <si>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</si>
  <si>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</si>
  <si>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</si>
  <si>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</si>
  <si>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</si>
  <si>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</si>
  <si>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</si>
  <si>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</si>
  <si>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</si>
  <si>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</si>
  <si>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</si>
  <si>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</si>
  <si>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</si>
  <si>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</si>
  <si>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</si>
  <si>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</si>
  <si>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</si>
  <si>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</si>
  <si>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</si>
  <si>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</si>
  <si>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</si>
  <si>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</si>
  <si>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</si>
  <si>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</si>
  <si>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</si>
  <si>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</si>
  <si>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</si>
  <si>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</si>
  <si>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</si>
  <si>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</si>
  <si>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</si>
  <si>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</si>
  <si>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</si>
  <si>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</si>
  <si>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</si>
  <si>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</si>
  <si>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</si>
  <si>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</si>
  <si>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</si>
  <si>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</si>
  <si>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</si>
  <si>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</si>
  <si>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</si>
  <si>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</si>
  <si>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</si>
  <si>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</si>
  <si>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</si>
  <si>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</si>
  <si>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</si>
  <si>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</si>
  <si>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</si>
  <si>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</si>
  <si>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</si>
  <si>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</si>
  <si>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</si>
  <si>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</si>
  <si>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</si>
  <si>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</si>
  <si>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</si>
  <si>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</si>
  <si>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</si>
  <si>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</si>
  <si>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</si>
  <si>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</si>
  <si>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</si>
  <si>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</si>
  <si>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</si>
  <si>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</si>
  <si>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</si>
  <si>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</si>
  <si>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</si>
  <si>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</si>
  <si>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</si>
  <si>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</si>
  <si>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</si>
  <si>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</si>
  <si>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</si>
  <si>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</si>
  <si>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</si>
  <si>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</si>
  <si>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</si>
  <si>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</si>
  <si>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</si>
  <si>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</si>
  <si>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</si>
  <si>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</si>
  <si>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</si>
  <si>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</si>
  <si>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</si>
  <si>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</si>
  <si>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</si>
  <si>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</si>
  <si>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</si>
  <si>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</si>
  <si>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</si>
  <si>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</si>
  <si>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</si>
  <si>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</si>
  <si>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</si>
  <si>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</si>
  <si>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</si>
  <si>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</si>
  <si>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</si>
  <si>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</si>
  <si>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</si>
  <si>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</si>
  <si>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</si>
  <si>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</si>
  <si>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</si>
  <si>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</si>
  <si>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</si>
  <si>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</si>
  <si>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</si>
  <si>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</si>
  <si>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</si>
  <si>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</si>
  <si>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</si>
  <si>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</si>
  <si>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</si>
  <si>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</si>
  <si>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</si>
  <si>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</si>
  <si>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</si>
  <si>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</si>
  <si>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</si>
  <si>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</si>
  <si>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</si>
  <si>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</si>
  <si>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</si>
  <si>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</si>
  <si>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</si>
  <si>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</si>
  <si>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</si>
  <si>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</si>
  <si>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</si>
  <si>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</si>
  <si>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</si>
  <si>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</si>
  <si>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</si>
  <si>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</si>
  <si>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</si>
  <si>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</si>
  <si>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</si>
  <si>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</si>
  <si>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</si>
  <si>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</si>
  <si>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</si>
  <si>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</si>
  <si>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</si>
  <si>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</si>
  <si>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</si>
  <si>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</si>
  <si>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</si>
  <si>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</si>
  <si>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</si>
  <si>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</si>
  <si>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</si>
  <si>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</si>
  <si>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</si>
  <si>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</si>
  <si>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</si>
  <si>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</si>
  <si>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</si>
  <si>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</si>
  <si>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</si>
  <si>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</si>
  <si>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</si>
  <si>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</si>
  <si>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</si>
  <si>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</si>
  <si>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</si>
  <si>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</si>
  <si>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</si>
  <si>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</si>
  <si>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</si>
  <si>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</si>
  <si>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</si>
  <si>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</si>
  <si>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</si>
  <si>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</si>
  <si>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</si>
  <si>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</si>
  <si>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</si>
  <si>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</si>
  <si>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</si>
  <si>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</si>
  <si>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</si>
  <si>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</si>
  <si>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</si>
  <si>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</si>
  <si>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</si>
  <si>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</si>
  <si>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</si>
  <si>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</si>
  <si>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</si>
  <si>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</si>
  <si>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</si>
  <si>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</si>
  <si>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</si>
  <si>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</si>
  <si>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</si>
  <si>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</si>
  <si>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</si>
  <si>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</si>
  <si>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</si>
  <si>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</si>
  <si>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</si>
  <si>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</si>
  <si>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</si>
  <si>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</si>
  <si>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</si>
  <si>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</si>
  <si>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</si>
  <si>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</si>
  <si>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</si>
  <si>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</si>
  <si>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</si>
  <si>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</si>
  <si>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</si>
  <si>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</si>
  <si>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</si>
  <si>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</si>
  <si>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</si>
  <si>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</si>
  <si>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</si>
  <si>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</si>
  <si>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</si>
  <si>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</si>
  <si>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</si>
  <si>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</si>
  <si>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</si>
  <si>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</si>
  <si>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</si>
  <si>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</si>
  <si>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</si>
  <si>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</si>
  <si>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</si>
  <si>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</si>
  <si>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</si>
  <si>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</si>
  <si>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</si>
  <si>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</si>
  <si>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</si>
  <si>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</si>
  <si>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</si>
  <si>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</si>
  <si>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</si>
  <si>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</si>
  <si>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</si>
  <si>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</si>
  <si>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</si>
  <si>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</si>
  <si>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</si>
  <si>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</si>
  <si>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</si>
  <si>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</si>
  <si>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</si>
  <si>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</si>
  <si>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</si>
  <si>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</si>
  <si>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</si>
  <si>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</si>
  <si>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</si>
  <si>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</si>
  <si>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</si>
  <si>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</si>
  <si>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</si>
  <si>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</si>
  <si>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</si>
  <si>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</si>
  <si>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</si>
  <si>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</si>
  <si>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</si>
  <si>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</si>
  <si>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</si>
  <si>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</si>
  <si>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</si>
  <si>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</si>
  <si>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</si>
  <si>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</si>
  <si>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</si>
  <si>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</si>
  <si>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</si>
  <si>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</si>
  <si>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</si>
  <si>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</si>
  <si>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</si>
  <si>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</si>
  <si>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</si>
  <si>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</si>
  <si>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</si>
  <si>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</si>
  <si>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</si>
  <si>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</si>
  <si>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</si>
  <si>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</si>
  <si>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</si>
  <si>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</si>
  <si>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</si>
  <si>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</si>
  <si>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</si>
  <si>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</si>
  <si>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</si>
  <si>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</si>
  <si>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</si>
  <si>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</si>
  <si>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</si>
  <si>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</si>
  <si>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</si>
  <si>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</si>
  <si>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</si>
  <si>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</si>
  <si>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</si>
  <si>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</si>
  <si>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</si>
  <si>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</si>
  <si>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</si>
  <si>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</si>
  <si>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</si>
  <si>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</si>
  <si>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</si>
  <si>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</si>
  <si>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</si>
  <si>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</si>
  <si>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</si>
  <si>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</si>
  <si>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</si>
  <si>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</si>
  <si>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</si>
  <si>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</si>
  <si>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</si>
  <si>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</si>
  <si>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</si>
  <si>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</si>
  <si>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</si>
  <si>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</si>
  <si>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</si>
  <si>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</si>
  <si>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</si>
  <si>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</si>
  <si>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</si>
  <si>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</si>
  <si>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</si>
  <si>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</si>
  <si>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</si>
  <si>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</si>
  <si>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</si>
  <si>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</si>
  <si>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</si>
  <si>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</si>
  <si>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</si>
  <si>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</si>
  <si>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</si>
  <si>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</si>
  <si>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</si>
  <si>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</si>
  <si>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</si>
  <si>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</si>
  <si>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</si>
  <si>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</si>
  <si>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</si>
  <si>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</si>
  <si>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</si>
  <si>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</si>
  <si>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</si>
  <si>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</si>
  <si>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</si>
  <si>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</si>
  <si>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</si>
  <si>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</si>
  <si>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</si>
  <si>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</si>
  <si>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</si>
  <si>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</si>
  <si>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</si>
  <si>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</si>
  <si>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</si>
  <si>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</si>
  <si>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</si>
  <si>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</si>
  <si>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</si>
  <si>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</si>
  <si>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</si>
  <si>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</si>
  <si>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</si>
  <si>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</si>
  <si>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</si>
  <si>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</si>
  <si>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</si>
  <si>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</si>
  <si>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</si>
  <si>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</si>
  <si>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</si>
  <si>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</si>
  <si>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</si>
  <si>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</si>
  <si>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</si>
  <si>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</si>
  <si>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</si>
  <si>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</si>
  <si>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</si>
  <si>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</si>
  <si>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</si>
  <si>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</si>
  <si>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</si>
  <si>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</si>
  <si>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</si>
  <si>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</si>
  <si>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</si>
  <si>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</si>
  <si>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</si>
  <si>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</si>
  <si>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</si>
  <si>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</si>
  <si>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</si>
  <si>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</si>
  <si>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</si>
  <si>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</si>
  <si>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</si>
  <si>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</si>
  <si>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</si>
  <si>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</si>
  <si>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</si>
  <si>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</si>
  <si>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</si>
  <si>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</si>
  <si>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</si>
  <si>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</si>
  <si>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</si>
  <si>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</si>
  <si>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</si>
  <si>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</si>
  <si>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</si>
  <si>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</si>
  <si>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</si>
  <si>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</si>
  <si>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</si>
  <si>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</si>
  <si>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</si>
  <si>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</si>
  <si>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</si>
  <si>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</si>
  <si>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</si>
  <si>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</si>
  <si>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</si>
  <si>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</si>
  <si>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</si>
  <si>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</si>
  <si>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</si>
  <si>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</si>
  <si>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</si>
  <si>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</si>
  <si>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</si>
  <si>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</si>
  <si>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</si>
  <si>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</si>
  <si>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</si>
  <si>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</si>
  <si>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</si>
  <si>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</si>
  <si>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</si>
  <si>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</si>
  <si>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</si>
  <si>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</si>
  <si>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</si>
  <si>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</si>
  <si>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</si>
  <si>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</si>
  <si>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</si>
  <si>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</si>
  <si>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</si>
  <si>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</si>
  <si>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</si>
  <si>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</si>
  <si>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</si>
  <si>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</si>
  <si>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</si>
  <si>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</si>
  <si>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</si>
  <si>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</si>
  <si>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</si>
  <si>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</si>
  <si>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</si>
  <si>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</si>
  <si>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</si>
  <si>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</si>
  <si>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</si>
  <si>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</si>
  <si>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</si>
  <si>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</si>
  <si>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</si>
  <si>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</si>
  <si>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</si>
  <si>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</si>
  <si>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</si>
  <si>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</si>
  <si>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</si>
  <si>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</si>
  <si>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</si>
  <si>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</si>
  <si>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</si>
  <si>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</si>
  <si>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</si>
  <si>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</si>
  <si>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</si>
  <si>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</si>
  <si>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</si>
  <si>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</si>
  <si>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</si>
  <si>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</si>
  <si>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</si>
  <si>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</si>
  <si>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</si>
  <si>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</si>
  <si>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</si>
  <si>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</si>
  <si>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</si>
  <si>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</si>
  <si>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</si>
  <si>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</si>
  <si>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</si>
  <si>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</si>
  <si>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</si>
  <si>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</si>
  <si>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</si>
  <si>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</si>
  <si>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</si>
  <si>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</si>
  <si>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</si>
  <si>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</si>
  <si>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</si>
  <si>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</si>
  <si>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</si>
  <si>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</si>
  <si>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</si>
  <si>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</si>
  <si>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</si>
  <si>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</si>
  <si>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</si>
  <si>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</si>
  <si>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</si>
  <si>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</si>
  <si>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</si>
  <si>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</si>
  <si>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</si>
  <si>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</si>
  <si>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</si>
  <si>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</si>
  <si>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</si>
  <si>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</si>
  <si>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</si>
  <si>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</si>
  <si>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</si>
  <si>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</si>
  <si>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</si>
  <si>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</si>
  <si>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</si>
  <si>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</si>
  <si>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</si>
  <si>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</si>
  <si>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</si>
  <si>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</si>
  <si>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</si>
  <si>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</si>
  <si>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</si>
  <si>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</si>
  <si>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</si>
  <si>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</si>
  <si>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</si>
  <si>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</si>
  <si>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</si>
  <si>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</si>
  <si>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</si>
  <si>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</si>
  <si>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</si>
  <si>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</si>
  <si>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</si>
  <si>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</si>
  <si>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</si>
  <si>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</si>
  <si>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</si>
  <si>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</si>
  <si>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</si>
  <si>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</si>
  <si>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</si>
  <si>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</si>
  <si>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</si>
  <si>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</si>
  <si>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</si>
  <si>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</si>
  <si>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</si>
  <si>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</si>
  <si>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</si>
  <si>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</si>
  <si>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</si>
  <si>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</si>
  <si>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</si>
  <si>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</si>
  <si>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</si>
  <si>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</si>
  <si>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</si>
  <si>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</si>
  <si>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</si>
  <si>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</si>
  <si>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</si>
  <si>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</si>
  <si>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</si>
  <si>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</si>
  <si>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</si>
  <si>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</si>
  <si>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</si>
  <si>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</si>
  <si>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</si>
  <si>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</si>
  <si>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</si>
  <si>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</si>
  <si>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</si>
  <si>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</si>
  <si>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</si>
  <si>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</si>
  <si>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</si>
  <si>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</si>
  <si>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</si>
  <si>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</si>
  <si>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</si>
  <si>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</si>
  <si>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</si>
  <si>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</si>
  <si>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</si>
  <si>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</si>
  <si>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</si>
  <si>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</si>
  <si>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</si>
  <si>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</si>
  <si>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</si>
  <si>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</si>
  <si>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</si>
  <si>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</si>
  <si>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</si>
  <si>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</si>
  <si>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</si>
  <si>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</si>
  <si>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</si>
  <si>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</si>
  <si>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</si>
  <si>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</si>
  <si>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</si>
  <si>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</si>
  <si>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</si>
  <si>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</si>
  <si>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</si>
  <si>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</si>
  <si>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</si>
  <si>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</si>
  <si>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</si>
  <si>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</si>
  <si>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</si>
  <si>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</si>
  <si>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</si>
  <si>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</si>
  <si>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</si>
  <si>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</si>
  <si>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</si>
  <si>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</si>
  <si>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</si>
  <si>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</si>
  <si>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</si>
  <si>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</si>
  <si>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</si>
  <si>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</si>
  <si>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</si>
  <si>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</si>
  <si>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</si>
  <si>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</si>
  <si>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</si>
  <si>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</si>
  <si>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</si>
  <si>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</si>
  <si>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</si>
  <si>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</si>
  <si>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</si>
  <si>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</si>
  <si>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</si>
  <si>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</si>
  <si>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</si>
  <si>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</si>
  <si>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</si>
  <si>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</si>
  <si>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</si>
  <si>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</si>
  <si>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</si>
  <si>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</si>
  <si>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</si>
  <si>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</si>
  <si>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</si>
  <si>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</si>
  <si>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</si>
  <si>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</si>
  <si>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</si>
  <si>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</si>
  <si>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</si>
  <si>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</si>
  <si>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</si>
  <si>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</si>
  <si>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</si>
  <si>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</si>
  <si>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</si>
  <si>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</si>
  <si>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</si>
  <si>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</si>
  <si>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</si>
  <si>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</si>
  <si>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</si>
  <si>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</si>
  <si>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</si>
  <si>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</si>
  <si>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</si>
  <si>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</si>
  <si>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</si>
  <si>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</si>
  <si>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</si>
  <si>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</si>
  <si>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</si>
  <si>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</si>
  <si>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</si>
  <si>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</si>
  <si>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</si>
  <si>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</si>
  <si>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</si>
  <si>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</si>
  <si>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</si>
  <si>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</si>
  <si>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</si>
  <si>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</si>
  <si>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</si>
  <si>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</si>
  <si>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</si>
  <si>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</si>
  <si>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</si>
  <si>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</si>
  <si>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</si>
  <si>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</si>
  <si>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</si>
  <si>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</si>
  <si>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</si>
  <si>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</si>
  <si>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</si>
  <si>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</si>
  <si>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</si>
  <si>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</si>
  <si>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</si>
  <si>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</si>
  <si>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</si>
  <si>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</si>
  <si>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</si>
  <si>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</si>
  <si>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</si>
  <si>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</si>
  <si>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</si>
  <si>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</si>
  <si>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</si>
  <si>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</si>
  <si>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</si>
  <si>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</si>
  <si>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</si>
  <si>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</si>
  <si>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</si>
  <si>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</si>
  <si>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</si>
  <si>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</si>
  <si>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</si>
  <si>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</si>
  <si>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</si>
  <si>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</si>
  <si>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</si>
  <si>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</si>
  <si>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</si>
  <si>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</si>
  <si>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</si>
  <si>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</si>
  <si>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</si>
  <si>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</si>
  <si>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</si>
  <si>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</si>
  <si>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</si>
  <si>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</si>
  <si>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</si>
  <si>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</si>
  <si>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</si>
  <si>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</si>
  <si>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</si>
  <si>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</si>
  <si>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</si>
  <si>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</si>
  <si>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</si>
  <si>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</si>
  <si>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</si>
  <si>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</si>
  <si>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</si>
  <si>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</si>
  <si>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</si>
  <si>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</si>
  <si>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</si>
  <si>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</si>
  <si>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</si>
  <si>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</si>
  <si>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</si>
  <si>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</si>
  <si>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</si>
  <si>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</si>
  <si>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</si>
  <si>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</si>
  <si>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</si>
  <si>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</si>
  <si>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</si>
  <si>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</si>
  <si>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</si>
  <si>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</si>
  <si>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</si>
  <si>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</si>
  <si>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</si>
  <si>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</si>
  <si>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</si>
  <si>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</si>
  <si>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</si>
  <si>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</si>
  <si>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</si>
  <si>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</si>
  <si>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</si>
  <si>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</si>
  <si>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</si>
  <si>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</si>
  <si>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</si>
  <si>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</si>
  <si>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</si>
  <si>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</si>
  <si>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</si>
  <si>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</si>
  <si>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</si>
  <si>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</si>
  <si>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</si>
  <si>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</si>
  <si>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</si>
  <si>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</si>
  <si>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</si>
  <si>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</si>
  <si>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</si>
  <si>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</si>
  <si>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</si>
  <si>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</si>
  <si>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</si>
  <si>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</si>
  <si>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</si>
  <si>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</si>
  <si>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</si>
  <si>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</si>
  <si>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</si>
  <si>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</si>
  <si>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</si>
  <si>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</si>
  <si>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</si>
  <si>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</si>
  <si>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</si>
  <si>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</si>
  <si>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</si>
  <si>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</si>
  <si>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</si>
  <si>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</si>
  <si>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</si>
  <si>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</si>
  <si>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</si>
  <si>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</si>
  <si>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</si>
  <si>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</si>
  <si>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</si>
  <si>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</si>
  <si>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</si>
  <si>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</si>
  <si>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</si>
  <si>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</si>
  <si>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</si>
  <si>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</si>
  <si>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</si>
  <si>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</si>
  <si>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</si>
  <si>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</si>
  <si>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</si>
  <si>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</si>
  <si>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</si>
  <si>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</si>
  <si>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</si>
  <si>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</si>
  <si>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</si>
  <si>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</si>
  <si>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</si>
  <si>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</si>
  <si>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</si>
  <si>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</si>
  <si>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</si>
  <si>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</si>
  <si>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</si>
  <si>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</si>
  <si>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</si>
  <si>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</si>
  <si>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</si>
  <si>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</si>
  <si>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</si>
  <si>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</si>
  <si>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</si>
  <si>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</si>
  <si>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</si>
  <si>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</si>
  <si>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</si>
  <si>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</si>
  <si>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</si>
  <si>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</si>
  <si>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</si>
  <si>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</si>
  <si>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</si>
  <si>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</si>
  <si>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</si>
  <si>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</si>
  <si>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</si>
  <si>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</si>
  <si>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</si>
  <si>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</si>
  <si>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</si>
  <si>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</si>
  <si>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</si>
  <si>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</si>
  <si>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</si>
  <si>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</si>
  <si>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</si>
  <si>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</si>
  <si>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</si>
  <si>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</si>
  <si>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</si>
  <si>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</si>
  <si>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</si>
  <si>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</si>
  <si>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</si>
  <si>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</si>
  <si>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</si>
  <si>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</si>
  <si>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</si>
  <si>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</si>
  <si>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</si>
  <si>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</si>
  <si>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</si>
  <si>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</si>
  <si>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</si>
  <si>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</si>
  <si>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</si>
  <si>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</si>
  <si>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</si>
  <si>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</si>
  <si>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</si>
  <si>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</si>
  <si>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</si>
  <si>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</si>
  <si>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</si>
  <si>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</si>
  <si>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</si>
  <si>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</si>
  <si>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</si>
  <si>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</si>
  <si>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</si>
  <si>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</si>
  <si>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</si>
  <si>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</si>
  <si>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</si>
  <si>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</si>
  <si>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</si>
  <si>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</si>
  <si>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</si>
  <si>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</si>
  <si>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</si>
  <si>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</si>
  <si>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</si>
  <si>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</si>
  <si>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</si>
  <si>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</si>
  <si>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</si>
  <si>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</si>
  <si>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</si>
  <si>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</si>
  <si>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</si>
  <si>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</si>
  <si>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</si>
  <si>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</si>
  <si>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</si>
  <si>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</si>
  <si>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</si>
  <si>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</si>
  <si>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</si>
  <si>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</si>
  <si>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</si>
  <si>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</si>
  <si>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</si>
  <si>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</si>
  <si>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</si>
  <si>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</si>
  <si>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</si>
  <si>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</si>
  <si>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</si>
  <si>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</si>
  <si>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</si>
  <si>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</si>
  <si>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</si>
  <si>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</si>
  <si>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</si>
  <si>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</si>
  <si>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</si>
  <si>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</si>
  <si>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</si>
  <si>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</si>
  <si>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</si>
  <si>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</si>
  <si>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</si>
  <si>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</si>
  <si>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</si>
  <si>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</si>
  <si>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</si>
  <si>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</si>
  <si>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</si>
  <si>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</si>
  <si>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</si>
  <si>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</si>
  <si>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</si>
  <si>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</si>
  <si>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</si>
  <si>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</si>
  <si>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</si>
  <si>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</si>
  <si>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</si>
  <si>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</si>
  <si>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</si>
  <si>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</si>
  <si>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</si>
  <si>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</si>
  <si>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</si>
  <si>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</si>
  <si>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</si>
  <si>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</si>
  <si>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</si>
  <si>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</si>
  <si>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</si>
  <si>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</si>
  <si>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</si>
  <si>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</si>
  <si>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</si>
  <si>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</si>
  <si>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</si>
  <si>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</si>
  <si>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</si>
  <si>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</si>
  <si>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</si>
  <si>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</si>
  <si>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</si>
  <si>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</si>
  <si>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</si>
  <si>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</si>
  <si>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</si>
  <si>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</si>
  <si>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</si>
  <si>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</si>
  <si>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</si>
  <si>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</si>
  <si>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</si>
  <si>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</si>
  <si>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</si>
  <si>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</si>
  <si>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</si>
  <si>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</si>
  <si>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</si>
  <si>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</si>
  <si>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</si>
  <si>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</si>
  <si>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</si>
  <si>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</si>
  <si>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</si>
  <si>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</si>
  <si>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</si>
  <si>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</si>
  <si>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</si>
  <si>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</si>
  <si>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</si>
  <si>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</si>
  <si>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</si>
  <si>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</si>
  <si>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</si>
  <si>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</si>
  <si>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</si>
  <si>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</si>
  <si>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</si>
  <si>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</si>
  <si>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</si>
  <si>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</si>
  <si>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</si>
  <si>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</si>
  <si>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</si>
  <si>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</si>
  <si>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</si>
  <si>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</si>
  <si>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</si>
  <si>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</si>
  <si>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</si>
  <si>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</si>
  <si>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</si>
  <si>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</si>
  <si>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</si>
  <si>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</si>
  <si>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</si>
  <si>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</si>
  <si>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</si>
  <si>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</si>
  <si>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</si>
  <si>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</si>
  <si>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</si>
  <si>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</si>
  <si>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</si>
  <si>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</si>
  <si>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</si>
  <si>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</si>
  <si>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</si>
  <si>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</si>
  <si>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</si>
  <si>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</si>
  <si>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</si>
  <si>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</si>
  <si>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</si>
  <si>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</si>
  <si>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</si>
  <si>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</si>
  <si>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</si>
  <si>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</si>
  <si>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</si>
  <si>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</si>
  <si>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</si>
  <si>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</si>
  <si>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</si>
  <si>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</si>
  <si>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</si>
  <si>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</si>
  <si>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</si>
  <si>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</si>
  <si>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</si>
  <si>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</si>
  <si>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</si>
  <si>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</si>
  <si>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</si>
  <si>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</si>
  <si>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</si>
  <si>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</si>
  <si>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</si>
  <si>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</si>
  <si>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</si>
  <si>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</si>
  <si>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</si>
  <si>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</si>
  <si>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</si>
  <si>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</si>
  <si>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</si>
  <si>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</si>
  <si>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</si>
  <si>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</si>
  <si>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</si>
  <si>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</si>
  <si>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</si>
  <si>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</si>
  <si>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</si>
  <si>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</si>
  <si>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</si>
  <si>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</si>
  <si>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</si>
  <si>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</si>
  <si>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</si>
  <si>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</si>
  <si>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</si>
  <si>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</si>
  <si>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</si>
  <si>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</si>
  <si>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</si>
  <si>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</si>
  <si>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</si>
  <si>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</si>
  <si>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</si>
  <si>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</si>
  <si>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</si>
  <si>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</si>
  <si>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</si>
  <si>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</si>
  <si>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</si>
  <si>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</si>
  <si>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</si>
  <si>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</si>
  <si>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</si>
  <si>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</si>
  <si>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</si>
  <si>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</si>
  <si>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</si>
  <si>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</si>
  <si>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</si>
  <si>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</si>
  <si>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</si>
  <si>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</si>
  <si>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</si>
  <si>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</si>
  <si>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</si>
  <si>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</si>
  <si>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</si>
  <si>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</si>
  <si>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</si>
  <si>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</si>
  <si>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</si>
  <si>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</si>
  <si>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</si>
  <si>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</si>
  <si>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</si>
  <si>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</si>
  <si>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</si>
  <si>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</si>
  <si>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</si>
  <si>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</si>
  <si>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</si>
  <si>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</si>
  <si>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</si>
  <si>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</si>
  <si>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</si>
  <si>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</si>
  <si>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</si>
  <si>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</si>
  <si>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</si>
  <si>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</si>
  <si>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</si>
  <si>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</si>
  <si>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</si>
  <si>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</si>
  <si>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</si>
  <si>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</si>
  <si>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</si>
  <si>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</si>
  <si>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</si>
  <si>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</si>
  <si>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</si>
  <si>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</si>
  <si>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</si>
  <si>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</si>
  <si>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</si>
  <si>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</si>
  <si>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</si>
  <si>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</si>
  <si>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</si>
  <si>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</si>
  <si>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</si>
  <si>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</si>
  <si>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</si>
  <si>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</si>
  <si>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</si>
  <si>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</si>
  <si>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</si>
  <si>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</si>
  <si>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</si>
  <si>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</si>
  <si>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</si>
  <si>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</si>
  <si>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</si>
  <si>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</si>
  <si>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</si>
  <si>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</si>
  <si>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</si>
  <si>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</si>
  <si>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</si>
  <si>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</si>
  <si>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</si>
  <si>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</si>
  <si>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</si>
  <si>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</si>
  <si>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</si>
  <si>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</si>
  <si>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</si>
  <si>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</si>
  <si>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</si>
  <si>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</si>
  <si>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</si>
  <si>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</si>
  <si>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</si>
  <si>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</si>
  <si>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</si>
  <si>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</si>
  <si>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</si>
  <si>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</si>
  <si>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</si>
  <si>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</si>
  <si>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</si>
  <si>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</si>
  <si>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</si>
  <si>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</si>
  <si>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</si>
  <si>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</si>
  <si>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</si>
  <si>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</si>
  <si>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</si>
  <si>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</si>
  <si>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</si>
  <si>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</si>
  <si>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</si>
  <si>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</si>
  <si>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</si>
  <si>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</si>
  <si>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</si>
  <si>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</si>
  <si>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</si>
  <si>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</si>
  <si>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</si>
  <si>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</si>
  <si>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</si>
  <si>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</si>
  <si>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</si>
  <si>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</si>
  <si>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</si>
  <si>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</si>
  <si>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</si>
  <si>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</si>
  <si>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</si>
  <si>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</si>
  <si>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</si>
  <si>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</si>
  <si>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</si>
  <si>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</si>
  <si>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</si>
  <si>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</si>
  <si>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</si>
  <si>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</si>
  <si>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</si>
  <si>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</si>
  <si>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</si>
  <si>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</si>
  <si>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</si>
  <si>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</si>
  <si>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</si>
  <si>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</si>
  <si>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</si>
  <si>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</si>
  <si>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</si>
  <si>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</si>
  <si>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</si>
  <si>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</si>
  <si>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</si>
  <si>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</si>
  <si>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</si>
  <si>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</si>
  <si>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</si>
  <si>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</si>
  <si>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</si>
  <si>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</si>
  <si>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</si>
  <si>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</si>
  <si>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</si>
  <si>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</si>
  <si>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</si>
  <si>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</si>
  <si>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</si>
  <si>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</si>
  <si>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</si>
  <si>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</si>
  <si>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</si>
  <si>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</si>
  <si>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</si>
  <si>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</si>
  <si>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</si>
  <si>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</si>
  <si>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</si>
  <si>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</si>
  <si>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</si>
  <si>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</si>
  <si>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</si>
  <si>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</si>
  <si>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</si>
  <si>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</si>
  <si>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</si>
  <si>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</si>
  <si>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</si>
  <si>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</si>
  <si>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</si>
  <si>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</si>
  <si>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</si>
  <si>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</si>
  <si>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</si>
  <si>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</si>
  <si>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</si>
  <si>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</si>
  <si>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</si>
  <si>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</si>
  <si>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</si>
  <si>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</si>
  <si>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</si>
  <si>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</si>
  <si>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</si>
  <si>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</si>
  <si>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</si>
  <si>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</si>
  <si>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</si>
  <si>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</si>
  <si>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</si>
  <si>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</si>
  <si>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</si>
  <si>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</si>
  <si>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</si>
  <si>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</si>
  <si>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</si>
  <si>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</si>
  <si>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</si>
  <si>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</si>
  <si>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</si>
  <si>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</si>
  <si>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</si>
  <si>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</si>
  <si>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</si>
  <si>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</si>
  <si>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</si>
  <si>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</si>
  <si>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</si>
  <si>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</si>
  <si>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</si>
  <si>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</si>
  <si>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</si>
  <si>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</si>
  <si>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</si>
  <si>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</si>
  <si>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</si>
  <si>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</si>
  <si>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</si>
  <si>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</si>
  <si>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</si>
  <si>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</si>
  <si>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</si>
  <si>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</si>
  <si>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</si>
  <si>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</si>
  <si>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</si>
  <si>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</si>
  <si>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</si>
  <si>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</si>
  <si>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</si>
  <si>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</si>
  <si>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</si>
  <si>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</si>
  <si>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</si>
  <si>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</si>
  <si>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</si>
  <si>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</si>
  <si>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</si>
  <si>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</si>
  <si>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</si>
  <si>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</si>
  <si>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</si>
  <si>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</si>
  <si>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</si>
  <si>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</si>
  <si>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</si>
  <si>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</si>
  <si>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</si>
  <si>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</si>
  <si>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</si>
  <si>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</si>
  <si>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</si>
  <si>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</si>
  <si>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</si>
  <si>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</si>
  <si>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</si>
  <si>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</si>
  <si>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</si>
  <si>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</si>
  <si>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</si>
  <si>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</si>
  <si>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</si>
  <si>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</si>
  <si>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</si>
  <si>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</si>
  <si>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</si>
  <si>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</si>
  <si>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</si>
  <si>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</si>
  <si>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</si>
  <si>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</si>
  <si>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</si>
  <si>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</si>
  <si>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</si>
  <si>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</si>
  <si>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</si>
  <si>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</si>
  <si>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</si>
  <si>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</si>
  <si>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</si>
  <si>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</si>
  <si>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</si>
  <si>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</si>
  <si>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</si>
  <si>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</si>
  <si>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</si>
  <si>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</si>
  <si>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</si>
  <si>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</si>
  <si>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</si>
  <si>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</si>
  <si>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</si>
  <si>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</si>
  <si>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</si>
  <si>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</si>
  <si>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</si>
  <si>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</si>
  <si>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</si>
  <si>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</si>
  <si>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</si>
  <si>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</si>
  <si>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</si>
  <si>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</si>
  <si>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</si>
  <si>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</si>
  <si>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</si>
  <si>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</si>
  <si>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</si>
  <si>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</si>
  <si>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</si>
  <si>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</si>
  <si>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</si>
  <si>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</si>
  <si>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</si>
  <si>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</si>
  <si>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</si>
  <si>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</si>
  <si>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</si>
  <si>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</si>
  <si>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</si>
  <si>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</si>
  <si>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</si>
  <si>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</si>
  <si>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</si>
  <si>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</si>
  <si>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</si>
  <si>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</si>
  <si>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</si>
  <si>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</si>
  <si>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</si>
  <si>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</si>
  <si>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</si>
  <si>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</si>
  <si>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</si>
  <si>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</si>
  <si>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</si>
  <si>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</si>
  <si>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</si>
  <si>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</si>
  <si>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</si>
  <si>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</si>
  <si>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</si>
  <si>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</si>
  <si>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</si>
  <si>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</si>
  <si>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</si>
  <si>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</si>
  <si>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</si>
  <si>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</si>
  <si>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</si>
  <si>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</si>
  <si>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</si>
  <si>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</si>
  <si>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</si>
  <si>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</si>
  <si>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</si>
  <si>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</si>
  <si>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</si>
  <si>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</si>
  <si>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</si>
  <si>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</si>
  <si>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</si>
  <si>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</si>
  <si>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</si>
  <si>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</si>
  <si>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</si>
  <si>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</si>
  <si>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</si>
  <si>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</si>
  <si>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</si>
  <si>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</si>
  <si>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</si>
  <si>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</si>
  <si>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</si>
  <si>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</si>
  <si>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</si>
  <si>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</si>
  <si>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</si>
  <si>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</si>
  <si>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</si>
  <si>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</si>
  <si>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</si>
  <si>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</si>
  <si>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</si>
  <si>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</si>
  <si>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</si>
  <si>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</si>
  <si>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</si>
  <si>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</si>
  <si>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</si>
  <si>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</si>
  <si>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</si>
  <si>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</si>
  <si>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</si>
  <si>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</si>
  <si>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</si>
  <si>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</si>
  <si>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</si>
  <si>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</si>
  <si>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</si>
  <si>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</si>
  <si>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</si>
  <si>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</si>
  <si>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</si>
  <si>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</si>
  <si>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</si>
  <si>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</si>
  <si>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</si>
  <si>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</si>
  <si>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</si>
  <si>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</si>
  <si>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</si>
  <si>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</si>
  <si>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</si>
  <si>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</si>
  <si>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</si>
  <si>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</si>
  <si>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</si>
  <si>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</si>
  <si>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</si>
  <si>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</si>
  <si>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</si>
  <si>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</si>
  <si>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</si>
  <si>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</si>
  <si>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</si>
  <si>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</si>
  <si>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</si>
  <si>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</si>
  <si>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</si>
  <si>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</si>
  <si>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</si>
  <si>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</si>
  <si>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</si>
  <si>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</si>
  <si>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</si>
  <si>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</si>
  <si>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</si>
  <si>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</si>
  <si>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</si>
  <si>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</si>
  <si>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</si>
  <si>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</si>
  <si>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</si>
  <si>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</si>
  <si>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</si>
  <si>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</si>
  <si>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</si>
  <si>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</si>
  <si>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</si>
  <si>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</si>
  <si>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</si>
  <si>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</si>
  <si>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</si>
  <si>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</si>
  <si>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</si>
  <si>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</si>
  <si>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</si>
  <si>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</si>
  <si>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</si>
  <si>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</si>
  <si>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</si>
  <si>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</si>
  <si>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</si>
  <si>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</si>
  <si>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</si>
  <si>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</si>
  <si>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</si>
  <si>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</si>
  <si>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</si>
  <si>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</si>
  <si>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</si>
  <si>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</si>
  <si>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</si>
  <si>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</si>
  <si>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</si>
  <si>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</si>
  <si>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</si>
  <si>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</si>
  <si>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</si>
  <si>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</si>
  <si>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</si>
  <si>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</si>
  <si>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</si>
  <si>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</si>
  <si>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</si>
  <si>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</si>
  <si>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</si>
  <si>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</si>
  <si>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</si>
  <si>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</si>
  <si>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</si>
  <si>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</si>
  <si>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</si>
  <si>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</si>
  <si>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</si>
  <si>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</si>
  <si>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</si>
  <si>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</si>
  <si>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</si>
  <si>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</si>
  <si>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</si>
  <si>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</si>
  <si>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</si>
  <si>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</si>
  <si>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</si>
  <si>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</si>
  <si>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</si>
  <si>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</si>
  <si>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</si>
  <si>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</si>
  <si>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</si>
  <si>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</si>
  <si>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</si>
  <si>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</si>
  <si>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</si>
  <si>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</si>
  <si>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</si>
  <si>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</si>
  <si>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</si>
  <si>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</si>
  <si>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</si>
  <si>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</si>
  <si>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</si>
  <si>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</si>
  <si>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</si>
  <si>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</si>
  <si>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</si>
  <si>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</si>
  <si>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</si>
  <si>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</si>
  <si>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</si>
  <si>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</si>
  <si>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</si>
  <si>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</si>
  <si>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</si>
  <si>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</si>
  <si>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</si>
  <si>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</si>
  <si>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</si>
  <si>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</si>
  <si>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</si>
  <si>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</si>
  <si>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</si>
  <si>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</si>
  <si>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</si>
  <si>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</si>
  <si>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</si>
  <si>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</si>
  <si>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</si>
  <si>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</si>
  <si>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</si>
  <si>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</si>
  <si>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</si>
  <si>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</si>
  <si>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</si>
  <si>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</si>
  <si>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</si>
  <si>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</si>
  <si>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</si>
  <si>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</si>
  <si>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</si>
  <si>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</si>
  <si>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</si>
  <si>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</si>
  <si>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</si>
  <si>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</si>
  <si>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</si>
  <si>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</si>
  <si>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</si>
  <si>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</si>
  <si>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</si>
  <si>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</si>
  <si>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</si>
  <si>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</si>
  <si>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</si>
  <si>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</si>
  <si>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</si>
  <si>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</si>
  <si>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</si>
  <si>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</si>
  <si>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</si>
  <si>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</si>
  <si>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</si>
  <si>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</si>
  <si>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</si>
  <si>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</si>
  <si>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</si>
  <si>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</si>
  <si>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</si>
  <si>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</si>
  <si>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</si>
  <si>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</si>
  <si>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</si>
  <si>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</si>
  <si>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</si>
  <si>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</si>
  <si>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</si>
  <si>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</si>
  <si>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</si>
  <si>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</si>
  <si>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</si>
  <si>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</si>
  <si>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</si>
  <si>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</si>
  <si>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</si>
  <si>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</si>
  <si>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</si>
  <si>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</si>
  <si>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</si>
  <si>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</si>
  <si>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</si>
  <si>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</si>
  <si>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</si>
  <si>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</si>
  <si>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</si>
  <si>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</si>
  <si>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</si>
  <si>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</si>
  <si>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</si>
  <si>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</si>
  <si>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</si>
  <si>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</si>
  <si>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</si>
  <si>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</si>
  <si>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</si>
  <si>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</si>
  <si>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</si>
  <si>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</si>
  <si>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</si>
  <si>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</si>
  <si>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</si>
  <si>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</si>
  <si>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</si>
  <si>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</si>
  <si>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</si>
  <si>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</si>
  <si>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</si>
  <si>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</si>
  <si>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</si>
  <si>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</si>
  <si>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</si>
  <si>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</si>
  <si>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</si>
  <si>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</si>
  <si>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</si>
  <si>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</si>
  <si>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</si>
  <si>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</si>
  <si>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</si>
  <si>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</si>
  <si>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</si>
  <si>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</si>
  <si>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</si>
  <si>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</si>
  <si>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</si>
  <si>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</si>
  <si>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</si>
  <si>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</si>
  <si>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</si>
  <si>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</si>
  <si>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</si>
  <si>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</si>
  <si>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</si>
  <si>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</si>
  <si>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</si>
  <si>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</si>
  <si>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</si>
  <si>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</si>
  <si>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</si>
  <si>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</si>
  <si>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</si>
  <si>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</si>
  <si>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</si>
  <si>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</si>
  <si>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</si>
  <si>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</si>
  <si>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</si>
  <si>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</si>
  <si>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</si>
  <si>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</si>
  <si>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</si>
  <si>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</si>
  <si>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</si>
  <si>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</si>
  <si>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</si>
  <si>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</si>
  <si>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</si>
  <si>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</si>
  <si>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</si>
  <si>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</si>
  <si>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</si>
  <si>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</si>
  <si>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</si>
  <si>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</si>
  <si>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</si>
  <si>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</si>
  <si>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</si>
  <si>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</si>
  <si>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</si>
  <si>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</si>
  <si>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</si>
  <si>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</si>
  <si>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</si>
  <si>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</si>
  <si>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</si>
  <si>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</si>
  <si>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</si>
  <si>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</si>
  <si>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</si>
  <si>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</si>
  <si>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</si>
  <si>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</si>
  <si>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</si>
  <si>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</si>
  <si>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</si>
  <si>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</si>
  <si>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</si>
  <si>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</si>
  <si>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</si>
  <si>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</si>
  <si>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</si>
  <si>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</si>
  <si>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</si>
  <si>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</si>
  <si>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</si>
  <si>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</si>
  <si>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</si>
  <si>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</si>
  <si>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</si>
  <si>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</si>
  <si>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</si>
  <si>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</si>
  <si>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</si>
  <si>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</si>
  <si>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</si>
  <si>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</si>
  <si>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</si>
  <si>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</si>
  <si>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</si>
  <si>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</si>
  <si>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</si>
  <si>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</si>
  <si>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</si>
  <si>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</si>
  <si>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</si>
  <si>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</si>
  <si>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</si>
  <si>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</si>
  <si>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</si>
  <si>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</si>
  <si>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</si>
  <si>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</si>
  <si>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</si>
  <si>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</si>
  <si>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</si>
  <si>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</si>
  <si>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</si>
  <si>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</si>
  <si>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</si>
  <si>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</si>
  <si>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</si>
  <si>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</si>
  <si>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</si>
  <si>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</si>
  <si>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</si>
  <si>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</si>
  <si>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</si>
  <si>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</si>
  <si>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</si>
  <si>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</si>
  <si>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</si>
  <si>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</si>
  <si>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</si>
  <si>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</si>
  <si>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</si>
  <si>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</si>
  <si>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</si>
  <si>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</si>
  <si>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</si>
  <si>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</si>
  <si>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</si>
  <si>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</si>
  <si>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</si>
  <si>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</si>
  <si>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</si>
  <si>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</si>
  <si>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</si>
  <si>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</si>
  <si>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</si>
  <si>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</si>
  <si>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</si>
  <si>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</si>
  <si>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</si>
  <si>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</si>
  <si>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</si>
  <si>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</si>
  <si>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</si>
  <si>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</si>
  <si>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</si>
  <si>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</si>
  <si>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</si>
  <si>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</si>
  <si>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</si>
  <si>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</si>
  <si>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</si>
  <si>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</si>
  <si>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</si>
  <si>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</si>
  <si>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</si>
  <si>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</si>
  <si>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</si>
  <si>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</si>
  <si>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</si>
  <si>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</si>
  <si>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</si>
  <si>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</si>
  <si>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</si>
  <si>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</si>
  <si>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</si>
  <si>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</si>
  <si>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</si>
  <si>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</si>
  <si>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</si>
  <si>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</si>
  <si>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</si>
  <si>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</si>
  <si>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</si>
  <si>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</si>
  <si>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</si>
  <si>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</si>
  <si>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</si>
  <si>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</si>
  <si>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</si>
  <si>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</si>
  <si>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</si>
  <si>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</si>
  <si>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</si>
  <si>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</si>
  <si>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</si>
  <si>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</si>
  <si>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</si>
  <si>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</si>
  <si>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</si>
  <si>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</si>
  <si>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</si>
  <si>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</si>
  <si>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</si>
  <si>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</si>
  <si>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</si>
  <si>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</si>
  <si>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</si>
  <si>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</si>
  <si>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</si>
  <si>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</si>
  <si>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</si>
  <si>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</si>
  <si>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</si>
  <si>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</si>
  <si>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</si>
  <si>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</si>
  <si>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</si>
  <si>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</si>
  <si>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</si>
  <si>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</si>
  <si>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</si>
  <si>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</si>
  <si>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</si>
  <si>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</si>
  <si>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</si>
  <si>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</si>
  <si>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</si>
  <si>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</si>
  <si>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</si>
  <si>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</si>
  <si>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</si>
  <si>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</si>
  <si>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</si>
  <si>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</si>
  <si>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</si>
  <si>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</si>
  <si>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</si>
  <si>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</si>
  <si>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</si>
  <si>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</si>
  <si>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</si>
  <si>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</si>
  <si>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</si>
  <si>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</si>
  <si>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</si>
  <si>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</si>
  <si>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</si>
  <si>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</si>
  <si>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</si>
  <si>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</si>
  <si>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</si>
  <si>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</si>
  <si>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</si>
  <si>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</si>
  <si>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</si>
  <si>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</si>
  <si>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</si>
  <si>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</si>
  <si>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</si>
  <si>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</si>
  <si>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</si>
  <si>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</si>
  <si>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</si>
  <si>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</si>
  <si>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</si>
  <si>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</si>
  <si>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</si>
  <si>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</si>
  <si>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</si>
  <si>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</si>
  <si>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</si>
  <si>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</si>
  <si>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</si>
  <si>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</si>
  <si>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</si>
  <si>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</si>
  <si>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</si>
  <si>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</si>
  <si>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</si>
  <si>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</si>
  <si>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</si>
  <si>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</si>
  <si>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</si>
  <si>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</si>
  <si>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</si>
  <si>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</si>
  <si>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</si>
  <si>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</si>
  <si>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</si>
  <si>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</si>
  <si>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</si>
  <si>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</si>
  <si>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</si>
  <si>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</si>
  <si>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</si>
  <si>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</si>
  <si>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</si>
  <si>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</si>
  <si>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</si>
  <si>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</si>
  <si>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</si>
  <si>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</si>
  <si>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</si>
  <si>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</si>
  <si>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</si>
  <si>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</si>
  <si>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</si>
  <si>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</si>
  <si>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</si>
  <si>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</si>
  <si>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</si>
  <si>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</si>
  <si>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</si>
  <si>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</si>
  <si>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</si>
  <si>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</si>
  <si>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</si>
  <si>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</si>
  <si>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</si>
  <si>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</si>
  <si>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</si>
  <si>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</si>
  <si>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</si>
  <si>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</si>
  <si>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</si>
  <si>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</si>
  <si>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</si>
  <si>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</si>
  <si>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</si>
  <si>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</si>
  <si>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</si>
  <si>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</si>
  <si>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</si>
  <si>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</si>
  <si>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</si>
  <si>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</si>
  <si>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</si>
  <si>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</si>
  <si>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</si>
  <si>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</si>
  <si>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</si>
  <si>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</si>
  <si>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</si>
  <si>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</si>
  <si>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</si>
  <si>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</si>
  <si>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</si>
  <si>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</si>
  <si>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</si>
  <si>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</si>
  <si>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</si>
  <si>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</si>
  <si>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</si>
  <si>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</si>
  <si>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</si>
  <si>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</si>
  <si>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</si>
  <si>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</si>
  <si>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</si>
  <si>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</si>
  <si>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</si>
  <si>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</si>
  <si>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</si>
  <si>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</si>
  <si>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</si>
  <si>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</si>
  <si>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</si>
  <si>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</si>
  <si>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</si>
  <si>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</si>
  <si>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</si>
  <si>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</si>
  <si>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</si>
  <si>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</si>
  <si>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</si>
  <si>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</si>
  <si>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</si>
  <si>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</si>
  <si>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</si>
  <si>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</si>
  <si>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</si>
  <si>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</si>
  <si>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</si>
  <si>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</si>
  <si>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</si>
  <si>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</si>
  <si>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</si>
  <si>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</si>
  <si>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</si>
  <si>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</si>
  <si>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</si>
  <si>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</si>
  <si>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</si>
  <si>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</si>
  <si>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</si>
  <si>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</si>
  <si>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</si>
  <si>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</si>
  <si>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</si>
  <si>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</si>
  <si>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</si>
  <si>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</si>
  <si>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</si>
  <si>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</si>
  <si>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</si>
  <si>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</si>
  <si>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</si>
  <si>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</si>
  <si>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</si>
  <si>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</si>
  <si>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</si>
  <si>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</si>
  <si>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</si>
  <si>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</si>
  <si>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</si>
  <si>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</si>
  <si>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</si>
  <si>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</si>
  <si>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</si>
  <si>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</si>
  <si>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</si>
  <si>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</si>
  <si>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</si>
  <si>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</si>
  <si>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</si>
  <si>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</si>
  <si>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</si>
  <si>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</si>
  <si>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</si>
  <si>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</si>
  <si>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</si>
  <si>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</si>
  <si>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</si>
  <si>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</si>
  <si>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</si>
  <si>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</si>
  <si>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</si>
  <si>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</si>
  <si>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</si>
  <si>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</si>
  <si>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</si>
  <si>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</si>
  <si>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</si>
  <si>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</si>
  <si>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</si>
  <si>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</si>
  <si>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</si>
  <si>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</si>
  <si>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</si>
  <si>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</si>
  <si>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</si>
  <si>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</si>
  <si>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</si>
  <si>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</si>
  <si>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</si>
  <si>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</si>
  <si>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</si>
  <si>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</si>
  <si>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</si>
  <si>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</si>
  <si>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</si>
  <si>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</si>
  <si>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</si>
  <si>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</si>
  <si>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</si>
  <si>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</si>
  <si>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</si>
  <si>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</si>
  <si>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</si>
  <si>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</si>
  <si>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</si>
  <si>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</si>
  <si>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</si>
  <si>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</si>
  <si>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</si>
  <si>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</si>
  <si>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</si>
  <si>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</si>
  <si>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</si>
  <si>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</si>
  <si>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</si>
  <si>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</si>
  <si>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</si>
  <si>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</si>
  <si>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</si>
  <si>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</si>
  <si>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</si>
  <si>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</si>
  <si>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</si>
  <si>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</si>
  <si>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</si>
  <si>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</si>
  <si>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</si>
  <si>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</si>
  <si>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</si>
  <si>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</si>
  <si>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</si>
  <si>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</si>
  <si>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</si>
  <si>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</si>
  <si>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</si>
  <si>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</si>
  <si>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</si>
  <si>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</si>
  <si>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</si>
  <si>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</si>
  <si>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</si>
  <si>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</si>
  <si>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</si>
  <si>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</si>
  <si>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</si>
  <si>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</si>
  <si>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</si>
  <si>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</si>
  <si>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</si>
  <si>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</si>
  <si>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</si>
  <si>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</si>
  <si>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</si>
  <si>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</si>
  <si>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</si>
  <si>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</si>
  <si>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</si>
  <si>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</si>
  <si>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</si>
  <si>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</si>
  <si>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</si>
  <si>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</si>
  <si>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</si>
  <si>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</si>
  <si>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</si>
  <si>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</si>
  <si>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</si>
  <si>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</si>
  <si>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</si>
  <si>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</si>
  <si>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</si>
  <si>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</si>
  <si>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</si>
  <si>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</si>
  <si>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</si>
  <si>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</si>
  <si>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</si>
  <si>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</si>
  <si>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</si>
  <si>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</si>
  <si>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</si>
  <si>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</si>
  <si>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</si>
  <si>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</si>
  <si>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</si>
  <si>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</si>
  <si>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</si>
  <si>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</si>
  <si>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</si>
  <si>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</si>
  <si>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</si>
  <si>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</si>
  <si>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</si>
  <si>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</si>
  <si>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</si>
  <si>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</si>
  <si>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</si>
  <si>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</si>
  <si>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</si>
  <si>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</si>
  <si>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</si>
  <si>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</si>
  <si>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</si>
  <si>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</si>
  <si>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</si>
  <si>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</si>
  <si>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</si>
  <si>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</si>
  <si>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</si>
  <si>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</si>
  <si>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</si>
  <si>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</si>
  <si>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</si>
  <si>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</si>
  <si>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</si>
  <si>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</si>
  <si>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</si>
  <si>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</si>
  <si>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</si>
  <si>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</si>
  <si>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</si>
  <si>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</si>
  <si>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</si>
  <si>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</si>
  <si>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</si>
  <si>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</si>
  <si>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</si>
  <si>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</si>
  <si>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</si>
  <si>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</si>
  <si>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</si>
  <si>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</si>
  <si>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</si>
  <si>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</si>
  <si>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</si>
  <si>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</si>
  <si>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</si>
  <si>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</si>
  <si>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</si>
  <si>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</si>
  <si>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</si>
  <si>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</si>
  <si>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</si>
  <si>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</si>
  <si>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</si>
  <si>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</si>
  <si>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</si>
  <si>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</si>
  <si>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</si>
  <si>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</si>
  <si>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</si>
  <si>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</si>
  <si>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</si>
  <si>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</si>
  <si>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</si>
  <si>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</si>
  <si>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</si>
  <si>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</si>
  <si>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</si>
  <si>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</si>
  <si>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</si>
  <si>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</si>
  <si>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</si>
  <si>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</si>
  <si>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</si>
  <si>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</si>
  <si>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</si>
  <si>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</si>
  <si>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</si>
  <si>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</si>
  <si>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</si>
  <si>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</si>
  <si>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</si>
  <si>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</si>
  <si>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</si>
  <si>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</si>
  <si>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</si>
  <si>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</si>
  <si>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</si>
  <si>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</si>
  <si>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</si>
  <si>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</si>
  <si>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</si>
  <si>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</si>
  <si>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</si>
  <si>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</si>
  <si>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</si>
  <si>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</si>
  <si>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</si>
  <si>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</si>
  <si>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</si>
  <si>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</si>
  <si>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</si>
  <si>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</si>
  <si>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</si>
  <si>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</si>
  <si>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</si>
  <si>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</si>
  <si>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</si>
  <si>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</si>
  <si>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</si>
  <si>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</si>
  <si>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</si>
  <si>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</si>
  <si>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</si>
  <si>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</si>
  <si>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</si>
  <si>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</si>
  <si>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</si>
  <si>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</si>
  <si>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</si>
  <si>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</si>
  <si>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</si>
  <si>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</si>
  <si>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</si>
  <si>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</si>
  <si>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</si>
  <si>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</si>
  <si>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</si>
  <si>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</si>
  <si>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</si>
  <si>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</si>
  <si>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</si>
  <si>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</si>
  <si>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</si>
  <si>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</si>
  <si>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</si>
  <si>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</si>
  <si>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</si>
  <si>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</si>
  <si>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</si>
  <si>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</si>
  <si>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</si>
  <si>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</si>
  <si>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</si>
  <si>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</si>
  <si>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</si>
  <si>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</si>
  <si>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</si>
  <si>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</si>
  <si>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</si>
  <si>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</si>
  <si>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</si>
  <si>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</si>
  <si>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</si>
  <si>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</si>
  <si>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</si>
  <si>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</si>
  <si>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</si>
  <si>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</si>
  <si>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</si>
  <si>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</si>
  <si>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</si>
  <si>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</si>
  <si>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</si>
  <si>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</si>
  <si>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</si>
  <si>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</si>
  <si>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</si>
  <si>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</si>
  <si>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</si>
  <si>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</si>
  <si>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</si>
  <si>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</si>
  <si>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</si>
  <si>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</si>
  <si>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</si>
  <si>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</si>
  <si>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</si>
  <si>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</si>
  <si>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</si>
  <si>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</si>
  <si>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</si>
  <si>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</si>
  <si>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</si>
  <si>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</si>
  <si>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</si>
  <si>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</si>
  <si>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</si>
  <si>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</si>
  <si>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</si>
  <si>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</si>
  <si>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</si>
  <si>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</si>
  <si>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</si>
  <si>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</si>
  <si>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</si>
  <si>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</si>
  <si>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</si>
  <si>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</si>
  <si>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</si>
  <si>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</si>
  <si>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</si>
  <si>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</si>
  <si>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</si>
  <si>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</si>
  <si>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</si>
  <si>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</si>
  <si>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</si>
  <si>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</si>
  <si>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</si>
  <si>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</si>
  <si>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</si>
  <si>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</si>
  <si>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</si>
  <si>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</si>
  <si>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</si>
  <si>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</si>
  <si>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</si>
  <si>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</si>
  <si>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</si>
  <si>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</si>
  <si>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</si>
  <si>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</si>
  <si>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</si>
  <si>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</si>
  <si>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</si>
  <si>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</si>
  <si>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</si>
  <si>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</si>
  <si>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</si>
  <si>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</si>
  <si>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</si>
  <si>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</si>
  <si>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</si>
  <si>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</si>
  <si>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</si>
  <si>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</si>
  <si>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</si>
  <si>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</si>
  <si>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</si>
  <si>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</si>
  <si>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</si>
  <si>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</si>
  <si>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</si>
  <si>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</si>
  <si>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</si>
  <si>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</si>
  <si>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</si>
  <si>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</si>
  <si>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</si>
  <si>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</si>
  <si>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</si>
  <si>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</si>
  <si>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</si>
  <si>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</si>
  <si>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</si>
  <si>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</si>
  <si>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</si>
  <si>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</si>
  <si>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</si>
  <si>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</si>
  <si>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</si>
  <si>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</si>
  <si>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</si>
  <si>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</si>
  <si>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</si>
  <si>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</si>
  <si>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</si>
  <si>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</si>
  <si>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</si>
  <si>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</si>
  <si>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</si>
  <si>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</si>
  <si>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</si>
  <si>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</si>
  <si>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</si>
  <si>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</si>
  <si>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</si>
  <si>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</si>
  <si>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</si>
  <si>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</si>
  <si>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</si>
  <si>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</si>
  <si>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</si>
  <si>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</si>
  <si>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</si>
  <si>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</si>
  <si>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</si>
  <si>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</si>
  <si>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</si>
  <si>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</si>
  <si>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</si>
  <si>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</si>
  <si>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</si>
  <si>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</si>
  <si>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</si>
  <si>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</si>
  <si>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</si>
  <si>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</si>
  <si>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</si>
  <si>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</si>
  <si>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</si>
  <si>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</si>
  <si>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</si>
  <si>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</si>
  <si>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</si>
  <si>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</si>
  <si>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</si>
  <si>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</si>
  <si>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</si>
  <si>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</si>
  <si>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</si>
  <si>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</si>
  <si>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</si>
  <si>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</si>
  <si>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</si>
  <si>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</si>
  <si>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</si>
  <si>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</si>
  <si>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</si>
  <si>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</si>
  <si>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</si>
  <si>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</si>
  <si>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</si>
  <si>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</si>
  <si>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</si>
  <si>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</si>
  <si>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</si>
  <si>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</si>
  <si>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</si>
  <si>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</si>
  <si>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</si>
  <si>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</si>
  <si>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</si>
  <si>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</si>
  <si>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</si>
  <si>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</si>
  <si>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</si>
  <si>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</si>
  <si>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</si>
  <si>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</si>
  <si>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</si>
  <si>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</si>
  <si>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</si>
  <si>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</si>
  <si>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</si>
  <si>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</si>
  <si>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</si>
  <si>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</si>
  <si>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</si>
  <si>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</si>
  <si>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</si>
  <si>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</si>
  <si>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</si>
  <si>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</si>
  <si>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</si>
  <si>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</si>
  <si>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</si>
  <si>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</si>
  <si>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</si>
  <si>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</si>
  <si>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</si>
  <si>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</si>
  <si>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</si>
  <si>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</si>
  <si>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</si>
  <si>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</si>
  <si>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</si>
  <si>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</si>
  <si>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</si>
  <si>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</si>
  <si>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</si>
  <si>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</si>
  <si>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</si>
  <si>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</si>
  <si>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</si>
  <si>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</si>
  <si>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</si>
  <si>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</si>
  <si>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</si>
  <si>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</si>
  <si>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</si>
  <si>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</si>
  <si>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</si>
  <si>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</si>
  <si>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</si>
  <si>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</si>
  <si>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</si>
  <si>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</si>
  <si>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</si>
  <si>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</si>
  <si>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</si>
  <si>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</si>
  <si>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</si>
  <si>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</si>
  <si>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</si>
  <si>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</si>
  <si>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</si>
  <si>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</si>
  <si>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</si>
  <si>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</si>
  <si>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</si>
  <si>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</si>
  <si>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</si>
  <si>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</si>
  <si>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</si>
  <si>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</si>
  <si>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</si>
  <si>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</si>
  <si>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</si>
  <si>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</si>
  <si>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</si>
  <si>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</si>
  <si>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</si>
  <si>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</si>
  <si>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</si>
  <si>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</si>
  <si>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</si>
  <si>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</si>
  <si>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</si>
  <si>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</si>
  <si>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</si>
  <si>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</si>
  <si>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</si>
  <si>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</si>
  <si>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</si>
  <si>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</si>
  <si>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</si>
  <si>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</si>
  <si>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</si>
  <si>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</si>
  <si>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</si>
  <si>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</si>
  <si>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</si>
  <si>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</si>
  <si>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</si>
  <si>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</si>
  <si>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</si>
  <si>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</si>
  <si>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</si>
  <si>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</si>
  <si>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</si>
  <si>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</si>
  <si>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</si>
  <si>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</si>
  <si>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</si>
  <si>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</si>
  <si>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</si>
  <si>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</si>
  <si>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</si>
  <si>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</si>
  <si>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</si>
  <si>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</si>
  <si>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</si>
  <si>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</si>
  <si>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</si>
  <si>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</si>
  <si>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</si>
  <si>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</si>
  <si>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</si>
  <si>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</si>
  <si>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</si>
  <si>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</si>
  <si>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</si>
  <si>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</si>
  <si>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</si>
  <si>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</si>
  <si>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</si>
  <si>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</si>
  <si>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</si>
  <si>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</si>
  <si>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</si>
  <si>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</si>
  <si>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</si>
  <si>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</si>
  <si>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</si>
  <si>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</si>
  <si>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</si>
  <si>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</si>
  <si>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</si>
  <si>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</si>
  <si>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</si>
  <si>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</si>
  <si>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</si>
  <si>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</si>
  <si>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</si>
  <si>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</si>
  <si>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</si>
  <si>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</si>
  <si>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</si>
  <si>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</si>
  <si>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</si>
  <si>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</si>
  <si>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</si>
  <si>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</si>
  <si>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</si>
  <si>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</si>
  <si>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</si>
  <si>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</si>
  <si>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</si>
  <si>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</si>
  <si>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</si>
  <si>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</si>
  <si>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</si>
  <si>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</si>
  <si>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</si>
  <si>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</si>
  <si>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</si>
  <si>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</si>
  <si>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</si>
  <si>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</si>
  <si>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</si>
  <si>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</si>
  <si>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</si>
  <si>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</si>
  <si>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</si>
  <si>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</si>
  <si>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</si>
  <si>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</si>
  <si>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</si>
  <si>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</si>
  <si>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</si>
  <si>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</si>
  <si>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</si>
  <si>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</si>
  <si>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</si>
  <si>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</si>
  <si>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</si>
  <si>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</si>
  <si>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</si>
  <si>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</si>
  <si>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</si>
  <si>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</si>
  <si>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</si>
  <si>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</si>
  <si>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</si>
  <si>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</si>
  <si>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</si>
  <si>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</si>
  <si>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</si>
  <si>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</si>
  <si>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</si>
  <si>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</si>
  <si>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</si>
  <si>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</si>
  <si>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</si>
  <si>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</si>
  <si>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</si>
  <si>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</si>
  <si>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</si>
  <si>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</si>
  <si>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</si>
  <si>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</si>
  <si>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</si>
  <si>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</si>
  <si>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</si>
  <si>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</si>
  <si>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</si>
  <si>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</si>
  <si>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</si>
  <si>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</si>
  <si>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</si>
  <si>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</si>
  <si>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</si>
  <si>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</si>
  <si>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</si>
  <si>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</si>
  <si>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</si>
  <si>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</si>
  <si>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</si>
  <si>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</si>
  <si>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</si>
  <si>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</si>
  <si>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</si>
  <si>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</si>
  <si>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</si>
  <si>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</si>
  <si>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</si>
  <si>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</si>
  <si>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</si>
  <si>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</si>
  <si>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</si>
  <si>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</si>
  <si>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</si>
  <si>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</si>
  <si>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</si>
  <si>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</si>
  <si>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</si>
  <si>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</si>
  <si>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</si>
  <si>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</si>
  <si>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</si>
  <si>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</si>
  <si>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</si>
  <si>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</si>
  <si>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</si>
  <si>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</si>
  <si>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</si>
  <si>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</si>
  <si>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</si>
  <si>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</si>
  <si>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</si>
  <si>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</si>
  <si>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</si>
  <si>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</si>
  <si>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</si>
  <si>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</si>
  <si>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</si>
  <si>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</si>
  <si>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</si>
  <si>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</si>
  <si>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</si>
  <si>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</si>
  <si>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</si>
  <si>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</si>
  <si>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</si>
  <si>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</si>
  <si>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</si>
  <si>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</si>
  <si>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</si>
  <si>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</si>
  <si>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</si>
  <si>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</si>
  <si>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</si>
  <si>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</si>
  <si>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</si>
  <si>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</si>
  <si>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</si>
  <si>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</si>
  <si>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</si>
  <si>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</si>
  <si>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</si>
  <si>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</si>
  <si>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</si>
  <si>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</si>
  <si>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</si>
  <si>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</si>
  <si>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</si>
  <si>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</si>
  <si>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</si>
  <si>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</si>
  <si>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</si>
  <si>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</si>
  <si>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</si>
  <si>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</si>
  <si>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</si>
  <si>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</si>
  <si>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</si>
  <si>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</si>
  <si>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</si>
  <si>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</si>
  <si>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</si>
  <si>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</si>
  <si>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</si>
  <si>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</si>
  <si>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</si>
  <si>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</si>
  <si>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</si>
  <si>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</si>
  <si>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</si>
  <si>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</si>
  <si>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</si>
  <si>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</si>
  <si>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</si>
  <si>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</si>
  <si>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</si>
  <si>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</si>
  <si>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</si>
  <si>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</si>
  <si>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</si>
  <si>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</si>
  <si>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</si>
  <si>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</si>
  <si>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</si>
  <si>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</si>
  <si>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</si>
  <si>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</si>
  <si>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</si>
  <si>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</si>
  <si>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</si>
  <si>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</si>
  <si>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</si>
  <si>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</si>
  <si>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</si>
  <si>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</si>
  <si>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</si>
  <si>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</si>
  <si>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</si>
  <si>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</si>
  <si>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</si>
  <si>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</si>
  <si>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</si>
  <si>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</si>
  <si>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</si>
  <si>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</si>
  <si>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</si>
  <si>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</si>
  <si>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</si>
  <si>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</si>
  <si>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</si>
  <si>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</si>
  <si>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</si>
  <si>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</si>
  <si>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</si>
  <si>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</si>
  <si>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</si>
  <si>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</si>
  <si>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</si>
  <si>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</si>
  <si>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</si>
  <si>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</si>
  <si>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</si>
  <si>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</si>
  <si>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</si>
  <si>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</si>
  <si>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</si>
  <si>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</si>
  <si>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</si>
  <si>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</si>
  <si>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</si>
  <si>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</si>
  <si>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</si>
  <si>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</si>
  <si>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</si>
  <si>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</si>
  <si>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</si>
  <si>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</si>
  <si>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</si>
  <si>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</si>
  <si>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</si>
  <si>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</si>
  <si>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</si>
  <si>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</si>
  <si>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</si>
  <si>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</si>
  <si>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</si>
  <si>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</si>
  <si>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</si>
  <si>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</si>
  <si>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</si>
  <si>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</si>
  <si>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</si>
  <si>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</si>
  <si>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</si>
  <si>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</si>
  <si>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</si>
  <si>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</si>
  <si>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</si>
  <si>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</si>
  <si>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</si>
  <si>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</si>
  <si>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</si>
  <si>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</si>
  <si>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</si>
  <si>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</si>
  <si>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</si>
  <si>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</si>
  <si>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</si>
  <si>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</si>
  <si>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</si>
  <si>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</si>
  <si>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</si>
  <si>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</si>
  <si>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</si>
  <si>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</si>
  <si>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</si>
  <si>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</si>
  <si>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</si>
  <si>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</si>
  <si>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</si>
  <si>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</si>
  <si>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</si>
  <si>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</si>
  <si>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</si>
  <si>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</si>
  <si>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</si>
  <si>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</si>
  <si>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</si>
  <si>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</si>
  <si>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</si>
  <si>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</si>
  <si>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</si>
  <si>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</si>
  <si>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</si>
  <si>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</si>
  <si>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</si>
  <si>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</si>
  <si>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</si>
  <si>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</si>
  <si>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</si>
  <si>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</si>
  <si>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</si>
  <si>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</si>
  <si>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</si>
  <si>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</si>
  <si>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</si>
  <si>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</si>
  <si>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</si>
  <si>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</si>
  <si>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</si>
  <si>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</si>
  <si>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</si>
  <si>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</si>
  <si>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</si>
  <si>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</si>
  <si>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</si>
  <si>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</si>
  <si>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</si>
  <si>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</si>
  <si>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</si>
  <si>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</si>
  <si>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</si>
  <si>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</si>
  <si>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</si>
  <si>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</si>
  <si>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</si>
  <si>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</si>
  <si>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</si>
  <si>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</si>
  <si>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</si>
  <si>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</si>
  <si>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</si>
  <si>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</si>
  <si>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</si>
  <si>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</si>
  <si>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</si>
  <si>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</si>
  <si>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</si>
  <si>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</si>
  <si>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</si>
  <si>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</si>
  <si>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</si>
  <si>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</si>
  <si>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</si>
  <si>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</si>
  <si>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</si>
  <si>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</si>
  <si>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</si>
  <si>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</si>
  <si>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</si>
  <si>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</si>
  <si>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</si>
  <si>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</si>
  <si>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</si>
  <si>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</si>
  <si>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</si>
  <si>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</si>
  <si>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</si>
  <si>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</si>
  <si>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</si>
  <si>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</si>
  <si>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</si>
  <si>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</si>
  <si>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</si>
  <si>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</si>
  <si>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</si>
  <si>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</si>
  <si>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</si>
  <si>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</si>
  <si>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</si>
  <si>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</si>
  <si>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</si>
  <si>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</si>
  <si>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</si>
  <si>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</si>
  <si>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</si>
  <si>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</si>
  <si>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</si>
  <si>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</si>
  <si>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</si>
  <si>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</si>
  <si>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</si>
  <si>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</si>
  <si>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</si>
  <si>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</si>
  <si>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</si>
  <si>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</si>
  <si>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</si>
  <si>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</si>
  <si>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</si>
  <si>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</si>
  <si>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</si>
  <si>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</si>
  <si>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</si>
  <si>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</si>
  <si>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</si>
  <si>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</si>
  <si>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</si>
  <si>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</si>
  <si>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</si>
  <si>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</si>
  <si>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</si>
  <si>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</si>
  <si>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</si>
  <si>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</si>
  <si>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</si>
  <si>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</si>
  <si>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</si>
  <si>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</si>
  <si>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</si>
  <si>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</si>
  <si>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</si>
  <si>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</si>
  <si>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</si>
  <si>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</si>
  <si>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</si>
  <si>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</si>
  <si>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</si>
  <si>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</si>
  <si>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</si>
  <si>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</si>
  <si>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</si>
  <si>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</si>
  <si>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</si>
  <si>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</si>
  <si>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</si>
  <si>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</si>
  <si>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</si>
  <si>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</si>
  <si>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</si>
  <si>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</si>
  <si>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</si>
  <si>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</si>
  <si>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</si>
  <si>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</si>
  <si>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</si>
  <si>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</si>
  <si>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</si>
  <si>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</si>
  <si>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</si>
  <si>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</si>
  <si>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</si>
  <si>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</si>
  <si>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</si>
  <si>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</si>
  <si>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</si>
  <si>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</si>
  <si>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</si>
  <si>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</si>
  <si>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</si>
  <si>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</si>
  <si>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</si>
  <si>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</si>
  <si>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</si>
  <si>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</si>
  <si>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</si>
  <si>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</si>
  <si>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</si>
  <si>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</si>
  <si>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</si>
  <si>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</si>
  <si>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</si>
  <si>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</si>
  <si>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</si>
  <si>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</si>
  <si>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</si>
  <si>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</si>
  <si>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</si>
  <si>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</si>
  <si>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</si>
  <si>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</si>
  <si>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</si>
  <si>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</si>
  <si>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</si>
  <si>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</si>
  <si>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</si>
  <si>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</si>
  <si>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</si>
  <si>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</si>
  <si>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</si>
  <si>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</si>
  <si>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</si>
  <si>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</si>
  <si>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</si>
  <si>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</si>
  <si>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</si>
  <si>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</si>
  <si>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</si>
  <si>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</si>
  <si>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</si>
  <si>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</si>
  <si>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</si>
  <si>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</si>
  <si>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</si>
  <si>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</si>
  <si>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</si>
  <si>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</si>
  <si>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</si>
  <si>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</si>
  <si>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</si>
  <si>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</si>
  <si>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</si>
  <si>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</si>
  <si>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</si>
  <si>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</si>
  <si>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</si>
  <si>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</si>
  <si>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</si>
  <si>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</si>
  <si>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</si>
  <si>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</si>
  <si>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</si>
  <si>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</si>
  <si>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</si>
  <si>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</si>
  <si>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</si>
  <si>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</si>
  <si>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</si>
  <si>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</si>
  <si>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</si>
  <si>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</si>
  <si>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</si>
  <si>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</si>
  <si>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</si>
  <si>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</si>
  <si>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</si>
  <si>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</si>
  <si>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</si>
  <si>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</si>
  <si>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</si>
  <si>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</si>
  <si>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</si>
  <si>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</si>
  <si>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</si>
  <si>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</si>
  <si>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</si>
  <si>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</si>
  <si>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</si>
  <si>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</si>
  <si>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</si>
  <si>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</si>
  <si>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</si>
  <si>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</si>
  <si>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</si>
  <si>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</si>
  <si>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</si>
  <si>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</si>
  <si>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</si>
  <si>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</si>
  <si>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</si>
  <si>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</si>
  <si>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</si>
  <si>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</si>
  <si>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</si>
  <si>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</si>
  <si>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</si>
  <si>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</si>
  <si>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</si>
  <si>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</si>
  <si>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</si>
  <si>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</si>
  <si>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</si>
  <si>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</si>
  <si>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</si>
  <si>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</si>
  <si>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</si>
  <si>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</si>
  <si>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</si>
  <si>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</si>
  <si>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</si>
  <si>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</si>
  <si>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</si>
  <si>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</si>
  <si>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</si>
  <si>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</si>
  <si>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</si>
  <si>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</si>
  <si>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</si>
  <si>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</si>
  <si>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</si>
  <si>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</si>
  <si>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</si>
  <si>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</si>
  <si>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</si>
  <si>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</si>
  <si>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</si>
  <si>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</si>
  <si>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</si>
  <si>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</si>
  <si>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</si>
  <si>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</si>
  <si>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</si>
  <si>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</si>
  <si>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</si>
  <si>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</si>
  <si>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</si>
  <si>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</si>
  <si>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</si>
  <si>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</si>
  <si>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</si>
  <si>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</si>
  <si>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</si>
  <si>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</si>
  <si>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</si>
  <si>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</si>
  <si>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</si>
  <si>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</si>
  <si>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</si>
  <si>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</si>
  <si>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</si>
  <si>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</si>
  <si>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</si>
  <si>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</si>
  <si>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</si>
  <si>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</si>
  <si>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</si>
  <si>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</si>
  <si>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</si>
  <si>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</si>
  <si>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</si>
  <si>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</si>
  <si>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</si>
  <si>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</si>
  <si>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</si>
  <si>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</si>
  <si>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</si>
  <si>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</si>
  <si>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</si>
  <si>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</si>
  <si>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</si>
  <si>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</si>
  <si>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</si>
  <si>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</si>
  <si>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</si>
  <si>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</si>
  <si>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</si>
  <si>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</si>
  <si>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</si>
  <si>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</si>
  <si>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</si>
  <si>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</si>
  <si>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</si>
  <si>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</si>
  <si>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</si>
  <si>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</si>
  <si>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</si>
  <si>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</si>
  <si>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</si>
  <si>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</si>
  <si>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</si>
  <si>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</si>
  <si>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</si>
  <si>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</si>
  <si>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</si>
  <si>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</si>
  <si>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</si>
  <si>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</si>
  <si>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</si>
  <si>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</si>
  <si>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</si>
  <si>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</si>
  <si>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</si>
  <si>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</si>
  <si>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</si>
  <si>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</si>
  <si>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</si>
  <si>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</si>
  <si>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</si>
  <si>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</si>
  <si>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</si>
  <si>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</si>
  <si>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</si>
  <si>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</si>
  <si>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</si>
  <si>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</si>
  <si>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</si>
  <si>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</si>
  <si>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</si>
  <si>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</si>
  <si>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</si>
  <si>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</si>
  <si>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</si>
  <si>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</si>
  <si>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</si>
  <si>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</si>
  <si>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</si>
  <si>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</si>
  <si>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</si>
  <si>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</si>
  <si>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</si>
  <si>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</si>
  <si>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</si>
  <si>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</si>
  <si>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</si>
  <si>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</si>
  <si>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</si>
  <si>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</si>
  <si>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</si>
  <si>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</si>
  <si>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</si>
  <si>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</si>
  <si>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</si>
  <si>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</si>
  <si>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</si>
  <si>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</si>
  <si>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</si>
  <si>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</si>
  <si>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</si>
  <si>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</si>
  <si>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</si>
  <si>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</si>
  <si>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</si>
  <si>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</si>
  <si>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</si>
  <si>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</si>
  <si>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</si>
  <si>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</si>
  <si>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</si>
  <si>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</si>
  <si>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</si>
  <si>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</si>
  <si>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</si>
  <si>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</si>
  <si>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</si>
  <si>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</si>
  <si>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</si>
  <si>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</si>
  <si>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</si>
  <si>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</si>
  <si>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</si>
  <si>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</si>
  <si>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</si>
  <si>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</si>
  <si>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</si>
  <si>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</si>
  <si>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</si>
  <si>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</si>
  <si>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</si>
  <si>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</si>
  <si>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</si>
  <si>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</si>
  <si>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</si>
  <si>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</si>
  <si>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</si>
  <si>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</si>
  <si>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</si>
  <si>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</si>
  <si>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</si>
  <si>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</si>
  <si>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</si>
  <si>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</si>
  <si>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</si>
  <si>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</si>
  <si>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</si>
  <si>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</si>
  <si>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</si>
  <si>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</si>
  <si>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</si>
  <si>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</si>
  <si>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</si>
  <si>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</si>
  <si>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</si>
  <si>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</si>
  <si>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</si>
  <si>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</si>
  <si>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</si>
  <si>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</si>
  <si>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</si>
  <si>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</si>
  <si>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</si>
  <si>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</si>
  <si>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</si>
  <si>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</si>
  <si>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</si>
  <si>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</si>
  <si>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</si>
  <si>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</si>
  <si>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</si>
  <si>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</si>
  <si>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</si>
  <si>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</si>
  <si>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</si>
  <si>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</si>
  <si>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</si>
  <si>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</si>
  <si>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</si>
  <si>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</si>
  <si>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</si>
  <si>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</si>
  <si>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</si>
  <si>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</si>
  <si>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</si>
  <si>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</si>
  <si>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</si>
  <si>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</si>
  <si>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</si>
  <si>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</si>
  <si>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</si>
  <si>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</si>
  <si>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</si>
  <si>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</si>
  <si>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</si>
  <si>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</si>
  <si>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</si>
  <si>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</si>
  <si>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</si>
  <si>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</si>
  <si>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</si>
  <si>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</si>
  <si>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</si>
  <si>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</si>
  <si>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</si>
  <si>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</si>
  <si>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</si>
  <si>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</si>
  <si>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</si>
  <si>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</si>
  <si>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</si>
  <si>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</si>
  <si>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</si>
  <si>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</si>
  <si>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</si>
  <si>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</si>
  <si>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</si>
  <si>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</si>
  <si>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</si>
  <si>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</si>
  <si>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</si>
  <si>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</si>
  <si>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</si>
  <si>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</si>
  <si>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</si>
  <si>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</si>
  <si>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</si>
  <si>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</si>
  <si>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</si>
  <si>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</si>
  <si>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</si>
  <si>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</si>
  <si>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</si>
  <si>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</si>
  <si>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</si>
  <si>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</si>
  <si>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</si>
  <si>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</si>
  <si>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</si>
  <si>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</si>
  <si>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</si>
  <si>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</si>
  <si>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</si>
  <si>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</si>
  <si>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</si>
  <si>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</si>
  <si>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</si>
  <si>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</si>
  <si>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</si>
  <si>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</si>
  <si>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</si>
  <si>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</si>
  <si>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</si>
  <si>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</si>
  <si>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</si>
  <si>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</si>
  <si>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</si>
  <si>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</si>
  <si>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</si>
  <si>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</si>
  <si>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</si>
  <si>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</si>
  <si>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</si>
  <si>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</si>
  <si>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</si>
  <si>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</si>
  <si>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</si>
  <si>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</si>
  <si>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</si>
  <si>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</si>
  <si>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</si>
  <si>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</si>
  <si>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</si>
  <si>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</si>
  <si>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</si>
  <si>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</si>
  <si>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</si>
  <si>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</si>
  <si>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</si>
  <si>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</si>
  <si>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</si>
  <si>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</si>
  <si>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</si>
  <si>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</si>
  <si>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</si>
  <si>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</si>
  <si>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</si>
  <si>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</si>
  <si>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</si>
  <si>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</si>
  <si>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</si>
  <si>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</si>
  <si>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</si>
  <si>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</si>
  <si>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</si>
  <si>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</si>
  <si>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</si>
  <si>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</si>
  <si>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</si>
  <si>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</si>
  <si>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</si>
  <si>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</si>
  <si>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</si>
  <si>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</si>
  <si>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</si>
  <si>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</si>
  <si>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</si>
  <si>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</si>
  <si>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</si>
  <si>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</si>
  <si>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</si>
  <si>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</si>
  <si>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</si>
  <si>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</si>
  <si>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</si>
  <si>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</si>
  <si>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</si>
  <si>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</si>
  <si>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</si>
  <si>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</si>
  <si>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</si>
  <si>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</si>
  <si>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</si>
  <si>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</si>
  <si>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</si>
  <si>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</si>
  <si>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</si>
  <si>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</si>
  <si>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</si>
  <si>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</si>
  <si>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</si>
  <si>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</si>
  <si>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</si>
  <si>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</si>
  <si>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</si>
  <si>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</si>
  <si>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</si>
  <si>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</si>
  <si>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</si>
  <si>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</si>
  <si>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</si>
  <si>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</si>
  <si>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</si>
  <si>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</si>
  <si>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</si>
  <si>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</si>
  <si>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</si>
  <si>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</si>
  <si>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</si>
  <si>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</si>
  <si>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</si>
  <si>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</si>
  <si>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</si>
  <si>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</si>
  <si>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</si>
  <si>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</si>
  <si>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</si>
  <si>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</si>
  <si>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</si>
  <si>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</si>
  <si>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</si>
  <si>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</si>
  <si>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</si>
  <si>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</si>
  <si>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</si>
  <si>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</si>
  <si>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</si>
  <si>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</si>
  <si>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</si>
  <si>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</si>
  <si>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</si>
  <si>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</si>
  <si>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</si>
  <si>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</si>
  <si>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</si>
  <si>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</si>
  <si>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</si>
  <si>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</si>
  <si>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</si>
  <si>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</si>
  <si>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</si>
  <si>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</si>
  <si>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</si>
  <si>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</si>
  <si>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</si>
  <si>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</si>
  <si>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</si>
  <si>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</si>
  <si>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</si>
  <si>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</si>
  <si>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</si>
  <si>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</si>
  <si>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</si>
  <si>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</si>
  <si>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</si>
  <si>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</si>
  <si>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</si>
  <si>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</si>
  <si>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</si>
  <si>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</si>
  <si>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</si>
  <si>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</si>
  <si>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</si>
  <si>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</si>
  <si>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</si>
  <si>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</si>
  <si>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</si>
  <si>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</si>
  <si>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</si>
  <si>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</si>
  <si>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</si>
  <si>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</si>
  <si>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</si>
  <si>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</si>
  <si>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</si>
  <si>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</si>
  <si>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</si>
  <si>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</si>
  <si>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</si>
  <si>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</si>
  <si>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</si>
  <si>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</si>
  <si>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</si>
  <si>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</si>
  <si>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</si>
  <si>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</si>
  <si>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</si>
  <si>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</si>
  <si>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</si>
  <si>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</si>
  <si>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</si>
  <si>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</si>
  <si>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</si>
  <si>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</si>
  <si>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</si>
  <si>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</si>
  <si>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</si>
  <si>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</si>
  <si>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</si>
  <si>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</si>
  <si>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</si>
  <si>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</si>
  <si>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</si>
  <si>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</si>
  <si>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</si>
  <si>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</si>
  <si>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</si>
  <si>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</si>
  <si>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</si>
  <si>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</si>
  <si>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</si>
  <si>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</si>
  <si>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</si>
  <si>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</si>
  <si>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</si>
  <si>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</si>
  <si>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</si>
  <si>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</si>
  <si>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</si>
  <si>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</si>
  <si>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</si>
  <si>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</si>
  <si>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</si>
  <si>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</si>
  <si>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</si>
  <si>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</si>
  <si>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</si>
  <si>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</si>
  <si>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</si>
  <si>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</si>
  <si>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</si>
  <si>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</si>
  <si>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</si>
  <si>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</si>
  <si>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</si>
  <si>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</si>
  <si>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</si>
  <si>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</si>
  <si>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</si>
  <si>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</si>
  <si>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</si>
  <si>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</si>
  <si>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</si>
  <si>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</si>
  <si>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</si>
  <si>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</si>
  <si>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</si>
  <si>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</si>
  <si>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</si>
  <si>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</si>
  <si>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</si>
  <si>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</si>
  <si>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</si>
  <si>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</si>
  <si>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</si>
  <si>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</si>
  <si>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</si>
  <si>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</si>
  <si>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</si>
  <si>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</si>
  <si>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</si>
  <si>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</si>
  <si>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</si>
  <si>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</si>
  <si>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</si>
  <si>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</si>
  <si>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</si>
  <si>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</si>
  <si>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</si>
  <si>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</si>
  <si>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</si>
  <si>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</si>
  <si>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</si>
  <si>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</si>
  <si>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</si>
  <si>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</si>
  <si>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</si>
  <si>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</si>
  <si>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</si>
  <si>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</si>
  <si>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</si>
  <si>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</si>
  <si>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</si>
  <si>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</si>
  <si>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</si>
  <si>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</si>
  <si>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</si>
  <si>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</si>
  <si>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</si>
  <si>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</si>
  <si>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</si>
  <si>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</si>
  <si>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</si>
  <si>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</si>
  <si>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</si>
  <si>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</si>
  <si>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</si>
  <si>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</si>
  <si>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</si>
  <si>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</si>
  <si>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</si>
  <si>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</si>
  <si>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</si>
  <si>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</si>
  <si>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</si>
  <si>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</si>
  <si>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</si>
  <si>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</si>
  <si>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</si>
  <si>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</si>
  <si>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</si>
  <si>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</si>
  <si>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</si>
  <si>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</si>
  <si>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</si>
  <si>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</si>
  <si>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</si>
  <si>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</si>
  <si>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</si>
  <si>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</si>
  <si>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</si>
  <si>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</si>
  <si>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</si>
  <si>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</si>
  <si>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</si>
  <si>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</si>
  <si>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</si>
  <si>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</si>
  <si>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</si>
  <si>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</si>
  <si>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</si>
  <si>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</si>
  <si>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</si>
  <si>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</si>
  <si>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</si>
  <si>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</si>
  <si>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</si>
  <si>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</si>
  <si>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</si>
  <si>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</si>
  <si>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</si>
  <si>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</si>
  <si>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</si>
  <si>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</si>
  <si>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</si>
  <si>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</si>
  <si>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</si>
  <si>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</si>
  <si>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</si>
  <si>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</si>
  <si>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</si>
  <si>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</si>
  <si>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</si>
  <si>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</si>
  <si>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</si>
  <si>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</si>
  <si>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</si>
  <si>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</si>
  <si>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</si>
  <si>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</si>
  <si>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</si>
  <si>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</si>
  <si>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</si>
  <si>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</si>
  <si>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</si>
  <si>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</si>
  <si>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</si>
  <si>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</si>
  <si>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</si>
  <si>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</si>
  <si>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</si>
  <si>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</si>
  <si>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</si>
  <si>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</si>
  <si>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</si>
  <si>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</si>
  <si>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</si>
  <si>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</si>
  <si>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</si>
  <si>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</si>
  <si>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</si>
  <si>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</si>
  <si>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</si>
  <si>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</si>
  <si>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</si>
  <si>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</si>
  <si>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</si>
  <si>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</si>
  <si>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</si>
  <si>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</si>
  <si>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</si>
  <si>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</si>
  <si>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</si>
  <si>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</si>
  <si>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</si>
  <si>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</si>
  <si>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</si>
  <si>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</si>
  <si>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</si>
  <si>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</si>
  <si>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</si>
  <si>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</si>
  <si>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</si>
  <si>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</si>
  <si>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</si>
  <si>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</si>
  <si>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</si>
  <si>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</si>
  <si>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</si>
  <si>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</si>
  <si>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</si>
  <si>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</si>
  <si>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</si>
  <si>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</si>
  <si>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</si>
  <si>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</si>
  <si>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</si>
  <si>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</si>
  <si>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</si>
  <si>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</si>
  <si>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</si>
  <si>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</si>
  <si>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</si>
  <si>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</si>
  <si>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</si>
  <si>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</si>
  <si>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</si>
  <si>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</si>
  <si>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</si>
  <si>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</si>
  <si>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</si>
  <si>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</si>
  <si>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</si>
  <si>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</si>
  <si>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</si>
  <si>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</si>
  <si>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</si>
  <si>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</si>
  <si>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</si>
  <si>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</si>
  <si>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</si>
  <si>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</si>
  <si>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</si>
  <si>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</si>
  <si>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</si>
  <si>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</si>
  <si>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</si>
  <si>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</si>
  <si>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</si>
  <si>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</si>
  <si>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</si>
  <si>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</si>
  <si>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</si>
  <si>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</si>
  <si>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</si>
  <si>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</si>
  <si>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</si>
  <si>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</si>
  <si>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</si>
  <si>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</si>
  <si>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</si>
  <si>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</si>
  <si>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</si>
  <si>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</si>
  <si>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</si>
  <si>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</si>
  <si>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</si>
  <si>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</si>
  <si>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</si>
  <si>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</si>
  <si>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</si>
  <si>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</si>
  <si>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</si>
  <si>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</si>
  <si>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</si>
  <si>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</si>
  <si>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</si>
  <si>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</si>
  <si>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</si>
  <si>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</si>
  <si>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</si>
  <si>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</si>
  <si>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</si>
  <si>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</si>
  <si>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</si>
  <si>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</si>
  <si>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</si>
  <si>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</si>
  <si>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</si>
  <si>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</si>
  <si>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</si>
  <si>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</si>
  <si>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</si>
  <si>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</si>
  <si>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</si>
  <si>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</si>
  <si>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</si>
  <si>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</si>
  <si>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</si>
  <si>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</si>
  <si>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</si>
  <si>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</si>
  <si>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</si>
  <si>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</si>
  <si>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</si>
  <si>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</si>
  <si>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</si>
  <si>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</si>
  <si>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</si>
  <si>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</si>
  <si>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</si>
  <si>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</si>
  <si>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</si>
  <si>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</si>
  <si>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</si>
  <si>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</si>
  <si>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</si>
  <si>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</si>
  <si>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</si>
  <si>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</si>
  <si>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</si>
  <si>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</si>
  <si>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</si>
  <si>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</si>
  <si>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</si>
  <si>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</si>
  <si>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</si>
  <si>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</si>
  <si>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</si>
  <si>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</si>
  <si>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</si>
  <si>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</si>
  <si>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</si>
  <si>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</si>
  <si>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</si>
  <si>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</si>
  <si>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</si>
  <si>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</si>
  <si>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</si>
  <si>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</si>
  <si>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</si>
  <si>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</si>
  <si>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</si>
  <si>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</si>
  <si>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</si>
  <si>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</si>
  <si>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</si>
  <si>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</si>
  <si>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</si>
  <si>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</si>
  <si>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</si>
  <si>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</si>
  <si>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</si>
  <si>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</si>
  <si>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</si>
  <si>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</si>
  <si>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</si>
  <si>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</si>
  <si>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</si>
  <si>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</si>
  <si>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</si>
  <si>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</si>
  <si>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</si>
  <si>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</si>
  <si>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</si>
  <si>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</si>
  <si>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</si>
  <si>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</si>
  <si>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</si>
  <si>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</si>
  <si>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</si>
  <si>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</si>
  <si>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</si>
  <si>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</si>
  <si>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</si>
  <si>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</si>
  <si>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</si>
  <si>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</si>
  <si>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</si>
  <si>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</si>
  <si>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</si>
  <si>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</si>
  <si>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</si>
  <si>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</si>
  <si>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</si>
  <si>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</si>
  <si>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</si>
  <si>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</si>
  <si>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</si>
  <si>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</si>
  <si>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</si>
  <si>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</si>
  <si>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</si>
  <si>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</si>
  <si>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</si>
  <si>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</si>
  <si>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</si>
  <si>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</si>
  <si>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</si>
  <si>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</si>
  <si>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</si>
  <si>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</si>
  <si>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</si>
  <si>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</si>
  <si>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</si>
  <si>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</si>
  <si>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</si>
  <si>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</si>
  <si>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</si>
  <si>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</si>
  <si>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</si>
  <si>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</si>
  <si>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</si>
  <si>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</si>
  <si>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</si>
  <si>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</si>
  <si>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</si>
  <si>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</si>
  <si>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</si>
  <si>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</si>
  <si>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</si>
  <si>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</si>
  <si>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</si>
  <si>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</si>
  <si>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</si>
  <si>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</si>
  <si>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</si>
  <si>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</si>
  <si>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</si>
  <si>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</si>
  <si>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</si>
  <si>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</si>
  <si>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</si>
  <si>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</si>
  <si>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</si>
  <si>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</si>
  <si>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</si>
  <si>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</si>
  <si>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</si>
  <si>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</si>
  <si>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</si>
  <si>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</si>
  <si>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</si>
  <si>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</si>
  <si>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</si>
  <si>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</si>
  <si>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</si>
  <si>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</si>
  <si>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</si>
  <si>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</si>
  <si>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</si>
  <si>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</si>
  <si>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</si>
  <si>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</si>
  <si>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</si>
  <si>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</si>
  <si>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</si>
  <si>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</si>
  <si>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</si>
  <si>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</si>
  <si>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</si>
  <si>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</si>
  <si>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</si>
  <si>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</si>
  <si>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</si>
  <si>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</si>
  <si>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</si>
  <si>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</si>
  <si>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</si>
  <si>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</si>
  <si>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</si>
  <si>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</si>
  <si>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</si>
  <si>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</si>
  <si>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</si>
  <si>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</si>
  <si>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</si>
  <si>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</si>
  <si>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</si>
  <si>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</si>
  <si>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</si>
  <si>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</si>
  <si>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</si>
  <si>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</si>
  <si>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</si>
  <si>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</si>
  <si>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</si>
  <si>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</si>
  <si>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</si>
  <si>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</si>
  <si>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</si>
  <si>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</si>
  <si>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</si>
  <si>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</si>
  <si>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</si>
  <si>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</si>
  <si>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</si>
  <si>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</si>
  <si>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</si>
  <si>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</si>
  <si>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</si>
  <si>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</si>
  <si>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</si>
  <si>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</si>
  <si>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</si>
  <si>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</si>
  <si>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</si>
  <si>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</si>
  <si>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</si>
  <si>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</si>
  <si>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</si>
  <si>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</si>
  <si>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</si>
  <si>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</si>
  <si>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</si>
  <si>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</si>
  <si>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</si>
  <si>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</si>
  <si>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</si>
  <si>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</si>
  <si>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</si>
  <si>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</si>
  <si>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</si>
  <si>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</si>
  <si>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</si>
  <si>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</si>
  <si>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</si>
  <si>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</si>
  <si>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</si>
  <si>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</si>
  <si>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</si>
  <si>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</si>
  <si>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</si>
  <si>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</si>
  <si>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</si>
  <si>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</si>
  <si>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</si>
  <si>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</si>
  <si>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</si>
  <si>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</si>
  <si>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</si>
  <si>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</si>
  <si>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</si>
  <si>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</si>
  <si>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</si>
  <si>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</si>
  <si>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</si>
  <si>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</si>
  <si>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</si>
  <si>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</si>
  <si>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</si>
  <si>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</si>
  <si>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</si>
  <si>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</si>
  <si>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</si>
  <si>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</si>
  <si>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</si>
  <si>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</si>
  <si>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</si>
  <si>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</si>
  <si>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</si>
  <si>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</si>
  <si>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</si>
  <si>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</si>
  <si>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</si>
  <si>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</si>
  <si>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</si>
  <si>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</si>
  <si>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</si>
  <si>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</si>
  <si>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</si>
  <si>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</si>
  <si>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</si>
  <si>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</si>
  <si>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</si>
  <si>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</si>
  <si>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</si>
  <si>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</si>
  <si>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</si>
  <si>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</si>
  <si>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</si>
  <si>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</si>
  <si>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</si>
  <si>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</si>
  <si>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</si>
  <si>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</si>
  <si>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</si>
  <si>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</si>
  <si>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</si>
  <si>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</si>
  <si>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</si>
  <si>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</si>
  <si>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</si>
  <si>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</si>
  <si>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</si>
  <si>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</si>
  <si>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</si>
  <si>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</si>
  <si>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</si>
  <si>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</si>
  <si>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</si>
  <si>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</si>
  <si>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</si>
  <si>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</si>
  <si>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</si>
  <si>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</si>
  <si>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</si>
  <si>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</si>
  <si>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</si>
  <si>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</si>
  <si>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</si>
  <si>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</si>
  <si>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</si>
  <si>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</si>
  <si>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</si>
  <si>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</si>
  <si>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</si>
  <si>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</si>
  <si>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</si>
  <si>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</si>
  <si>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</si>
  <si>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</si>
  <si>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</si>
  <si>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</si>
  <si>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</si>
  <si>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</si>
  <si>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</si>
  <si>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</si>
  <si>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</si>
  <si>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</si>
  <si>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</si>
  <si>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</si>
  <si>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</si>
  <si>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</si>
  <si>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</si>
  <si>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</si>
  <si>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</si>
  <si>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</si>
  <si>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</si>
  <si>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</si>
  <si>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</si>
  <si>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</si>
  <si>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</si>
  <si>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</si>
  <si>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</si>
  <si>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</si>
  <si>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</si>
  <si>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</si>
  <si>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</si>
  <si>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</si>
  <si>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</si>
  <si>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</si>
  <si>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</si>
  <si>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</si>
  <si>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</si>
  <si>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</si>
  <si>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</si>
  <si>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</si>
  <si>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</si>
  <si>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</si>
  <si>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</si>
  <si>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</si>
  <si>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</si>
  <si>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</si>
  <si>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</si>
  <si>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</si>
  <si>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</si>
  <si>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</si>
  <si>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</si>
  <si>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</si>
  <si>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</si>
  <si>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</si>
  <si>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</si>
  <si>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</si>
  <si>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</si>
  <si>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</si>
  <si>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</si>
  <si>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</si>
  <si>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</si>
  <si>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</si>
  <si>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</si>
  <si>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</si>
  <si>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</si>
  <si>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</si>
  <si>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</si>
  <si>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</si>
  <si>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</si>
  <si>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</si>
  <si>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</si>
  <si>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</si>
  <si>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</si>
  <si>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</si>
  <si>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</si>
  <si>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</si>
  <si>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</si>
  <si>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</si>
  <si>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</si>
  <si>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</si>
  <si>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</si>
  <si>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</si>
  <si>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</si>
  <si>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</si>
  <si>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</si>
  <si>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</si>
  <si>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</si>
  <si>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</si>
  <si>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</si>
  <si>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</si>
  <si>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</si>
  <si>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</si>
  <si>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</si>
  <si>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</si>
  <si>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</si>
  <si>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</si>
  <si>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</si>
  <si>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</si>
  <si>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</si>
  <si>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</si>
  <si>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</si>
  <si>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</si>
  <si>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</si>
  <si>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</si>
  <si>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</si>
  <si>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</si>
  <si>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</si>
  <si>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</si>
  <si>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</si>
  <si>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</si>
  <si>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</si>
  <si>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</si>
  <si>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</si>
  <si>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</si>
  <si>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</si>
  <si>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</si>
  <si>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</si>
  <si>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</si>
  <si>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</si>
  <si>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</si>
  <si>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</si>
  <si>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</si>
  <si>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</si>
  <si>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</si>
  <si>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</si>
  <si>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</si>
  <si>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</si>
  <si>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</si>
  <si>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</si>
  <si>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</si>
  <si>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</si>
  <si>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</si>
  <si>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</si>
  <si>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</si>
  <si>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</si>
  <si>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</si>
  <si>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</si>
  <si>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</si>
  <si>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</si>
  <si>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</si>
  <si>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</si>
  <si>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</si>
  <si>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</si>
  <si>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</si>
  <si>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</si>
  <si>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</si>
  <si>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</si>
  <si>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</si>
  <si>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</si>
  <si>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</si>
  <si>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</si>
  <si>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</si>
  <si>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</si>
  <si>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</si>
  <si>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</si>
  <si>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</si>
  <si>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</si>
  <si>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</si>
  <si>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</si>
  <si>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</si>
  <si>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</si>
  <si>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</si>
  <si>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</si>
  <si>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</si>
  <si>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</si>
  <si>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</si>
  <si>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</si>
  <si>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</si>
  <si>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</si>
  <si>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</si>
  <si>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</si>
  <si>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</si>
  <si>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</si>
  <si>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</si>
  <si>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</si>
  <si>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</si>
  <si>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</si>
  <si>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</si>
  <si>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</si>
  <si>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</si>
  <si>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</si>
  <si>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</si>
  <si>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</si>
  <si>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</si>
  <si>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</si>
  <si>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</si>
  <si>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</si>
  <si>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</si>
  <si>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</si>
  <si>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</si>
  <si>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</si>
  <si>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</si>
  <si>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</si>
  <si>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</si>
  <si>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</si>
  <si>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</si>
  <si>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</si>
  <si>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</si>
  <si>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</si>
  <si>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</si>
  <si>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</si>
  <si>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</si>
  <si>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</si>
  <si>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</si>
  <si>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</si>
  <si>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</si>
  <si>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</si>
  <si>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</si>
  <si>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</si>
  <si>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</si>
  <si>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</si>
  <si>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</si>
  <si>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</si>
  <si>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</si>
  <si>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</si>
  <si>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</si>
  <si>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</si>
  <si>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</si>
  <si>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</si>
  <si>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</si>
  <si>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</si>
  <si>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</si>
  <si>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</si>
  <si>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</si>
  <si>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</si>
  <si>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</si>
  <si>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</si>
  <si>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</si>
  <si>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</si>
  <si>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</si>
  <si>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</si>
  <si>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</si>
  <si>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</si>
  <si>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</si>
  <si>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</si>
  <si>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</si>
  <si>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</si>
  <si>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</si>
  <si>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</si>
  <si>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</si>
  <si>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</si>
  <si>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</si>
  <si>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</si>
  <si>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</si>
  <si>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</si>
  <si>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</si>
  <si>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</si>
  <si>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</si>
  <si>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</si>
  <si>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</si>
  <si>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</si>
  <si>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</si>
  <si>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</si>
  <si>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</si>
  <si>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</si>
  <si>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</si>
  <si>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</si>
  <si>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</si>
  <si>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</si>
  <si>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</si>
  <si>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</si>
  <si>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</si>
  <si>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</si>
  <si>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</si>
  <si>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</si>
  <si>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</si>
  <si>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</si>
  <si>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</si>
  <si>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</si>
  <si>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</si>
  <si>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</si>
  <si>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</si>
  <si>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</si>
  <si>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</si>
  <si>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</si>
  <si>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</si>
  <si>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</si>
  <si>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</si>
  <si>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</si>
  <si>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</si>
  <si>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</si>
  <si>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</si>
  <si>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</si>
  <si>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</si>
  <si>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</si>
  <si>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</si>
  <si>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</si>
  <si>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</si>
  <si>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</si>
  <si>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</si>
  <si>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</si>
  <si>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</si>
  <si>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</si>
  <si>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</si>
  <si>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</si>
  <si>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</si>
  <si>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</si>
  <si>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</si>
  <si>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</si>
  <si>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</si>
  <si>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</si>
  <si>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</si>
  <si>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</si>
  <si>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</si>
  <si>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</si>
  <si>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</si>
  <si>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</si>
  <si>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</si>
  <si>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</si>
  <si>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</si>
  <si>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</si>
  <si>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</si>
  <si>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</si>
  <si>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</si>
  <si>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</si>
  <si>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</si>
  <si>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</si>
  <si>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</si>
  <si>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</si>
  <si>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</si>
  <si>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</si>
  <si>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</si>
  <si>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</si>
  <si>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</si>
  <si>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</si>
  <si>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</si>
  <si>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</si>
  <si>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</si>
  <si>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</si>
  <si>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</si>
  <si>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</si>
  <si>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</si>
  <si>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</si>
  <si>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</si>
  <si>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</si>
  <si>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</si>
  <si>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</si>
  <si>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</si>
  <si>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</si>
  <si>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</si>
  <si>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</si>
  <si>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</si>
  <si>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</si>
  <si>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</si>
  <si>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</si>
  <si>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</si>
  <si>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</si>
  <si>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</si>
  <si>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</si>
  <si>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</si>
  <si>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</si>
  <si>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</si>
  <si>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</si>
  <si>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</si>
  <si>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</si>
  <si>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</si>
  <si>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</si>
  <si>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</si>
  <si>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</si>
  <si>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</si>
  <si>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</si>
  <si>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</si>
  <si>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</si>
  <si>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</si>
  <si>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</si>
  <si>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</si>
  <si>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</si>
  <si>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</si>
  <si>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</si>
  <si>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</si>
  <si>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</si>
  <si>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</si>
  <si>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</si>
  <si>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</si>
  <si>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</si>
  <si>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</si>
  <si>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</si>
  <si>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</si>
  <si>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</si>
  <si>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</si>
  <si>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</si>
  <si>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</si>
  <si>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</si>
  <si>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</si>
  <si>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</si>
  <si>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</si>
  <si>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</si>
  <si>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</si>
  <si>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</si>
  <si>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</si>
  <si>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</si>
  <si>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</si>
  <si>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</si>
  <si>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</si>
  <si>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</si>
  <si>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</si>
  <si>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</si>
  <si>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</si>
  <si>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</si>
  <si>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</si>
  <si>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</si>
  <si>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</si>
  <si>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</si>
  <si>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</si>
  <si>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</si>
  <si>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</si>
  <si>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</si>
  <si>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</si>
  <si>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</si>
  <si>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</si>
  <si>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</si>
  <si>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</si>
  <si>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</si>
  <si>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</si>
  <si>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</si>
  <si>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</si>
  <si>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</si>
  <si>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</si>
  <si>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</si>
  <si>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</si>
  <si>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</si>
  <si>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</si>
  <si>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</si>
  <si>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</si>
  <si>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</si>
  <si>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</si>
  <si>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</si>
  <si>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</si>
  <si>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</si>
  <si>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</si>
  <si>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</si>
  <si>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</si>
  <si>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</si>
  <si>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</si>
  <si>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</si>
  <si>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</si>
  <si>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</si>
  <si>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</si>
  <si>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</si>
  <si>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</si>
  <si>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</si>
  <si>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</si>
  <si>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</si>
  <si>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</si>
  <si>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</si>
  <si>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</si>
  <si>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</si>
  <si>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</si>
  <si>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</si>
  <si>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</si>
  <si>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</si>
  <si>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</si>
  <si>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</si>
  <si>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</si>
  <si>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</si>
  <si>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</si>
  <si>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</si>
  <si>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</si>
  <si>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</si>
  <si>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</si>
  <si>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</si>
  <si>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</si>
  <si>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</si>
  <si>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</si>
  <si>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</si>
  <si>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</si>
  <si>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</si>
  <si>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</si>
  <si>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</si>
  <si>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</si>
  <si>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</si>
  <si>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</si>
  <si>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</si>
  <si>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</si>
  <si>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</si>
  <si>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</si>
  <si>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</si>
  <si>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</si>
  <si>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</si>
  <si>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</si>
  <si>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</si>
  <si>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</si>
  <si>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</si>
  <si>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</si>
  <si>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</si>
  <si>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</si>
  <si>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</si>
  <si>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</si>
  <si>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</si>
  <si>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</si>
  <si>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</si>
  <si>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</si>
  <si>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</si>
  <si>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</si>
  <si>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</si>
  <si>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</si>
  <si>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</si>
  <si>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</si>
  <si>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</si>
  <si>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</si>
  <si>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</si>
  <si>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</si>
  <si>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</si>
  <si>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</si>
  <si>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</si>
  <si>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</si>
  <si>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</si>
  <si>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</si>
  <si>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</si>
  <si>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</si>
  <si>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</si>
  <si>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</si>
  <si>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</si>
  <si>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</si>
  <si>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</si>
  <si>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</si>
  <si>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</si>
  <si>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</si>
  <si>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</si>
  <si>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</si>
  <si>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</si>
  <si>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</si>
  <si>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</si>
  <si>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</si>
  <si>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</si>
  <si>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</si>
  <si>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</si>
  <si>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</si>
  <si>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</si>
  <si>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</si>
  <si>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</si>
  <si>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</si>
  <si>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</si>
  <si>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</si>
  <si>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</si>
  <si>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</si>
  <si>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</si>
  <si>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</si>
  <si>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</si>
  <si>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</si>
  <si>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</si>
  <si>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</si>
  <si>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</si>
  <si>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</si>
  <si>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</si>
  <si>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</si>
  <si>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</si>
  <si>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</si>
  <si>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</si>
  <si>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</si>
  <si>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</si>
  <si>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</si>
  <si>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</si>
  <si>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</si>
  <si>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</si>
  <si>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</si>
  <si>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</si>
  <si>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</si>
  <si>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</si>
  <si>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</si>
  <si>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</si>
  <si>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</si>
  <si>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</si>
  <si>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</si>
  <si>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</si>
  <si>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</si>
  <si>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</si>
  <si>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</si>
  <si>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</si>
  <si>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</si>
  <si>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</si>
  <si>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</si>
  <si>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</si>
  <si>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</si>
  <si>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</si>
  <si>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</si>
  <si>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</si>
  <si>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</si>
  <si>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</si>
  <si>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</si>
  <si>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</si>
  <si>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</si>
  <si>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</si>
  <si>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</si>
  <si>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</si>
  <si>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</si>
  <si>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</si>
  <si>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</si>
  <si>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</si>
  <si>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</si>
  <si>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</si>
  <si>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</si>
  <si>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</si>
  <si>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</si>
  <si>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</si>
  <si>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</si>
  <si>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</si>
  <si>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</si>
  <si>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</si>
  <si>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</si>
  <si>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</si>
  <si>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</si>
  <si>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</si>
  <si>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</si>
  <si>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</si>
  <si>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</si>
  <si>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</si>
  <si>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</si>
  <si>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</si>
  <si>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</si>
  <si>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</si>
  <si>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</si>
  <si>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</si>
  <si>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</si>
  <si>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</si>
  <si>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</si>
  <si>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</si>
  <si>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</si>
  <si>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</si>
  <si>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</si>
  <si>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</si>
  <si>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</si>
  <si>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</si>
  <si>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</si>
  <si>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</si>
  <si>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</si>
  <si>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</si>
  <si>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</si>
  <si>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</si>
  <si>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</si>
  <si>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</si>
  <si>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</si>
  <si>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</si>
  <si>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</si>
  <si>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</si>
  <si>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</si>
  <si>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</si>
  <si>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</si>
  <si>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</si>
  <si>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</si>
  <si>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</si>
  <si>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</si>
  <si>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</si>
  <si>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</si>
  <si>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</si>
  <si>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</si>
  <si>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</si>
  <si>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</si>
  <si>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</si>
  <si>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</si>
  <si>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</si>
  <si>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</si>
  <si>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</si>
  <si>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</si>
  <si>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</si>
  <si>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</si>
  <si>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</si>
  <si>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</si>
  <si>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</si>
  <si>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</si>
  <si>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</si>
  <si>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</si>
  <si>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</si>
  <si>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</si>
  <si>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</si>
  <si>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</si>
  <si>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</si>
  <si>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</si>
  <si>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</si>
  <si>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</si>
  <si>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</si>
  <si>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</si>
  <si>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</si>
  <si>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</si>
  <si>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</si>
  <si>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</si>
  <si>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</si>
  <si>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</si>
  <si>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</si>
  <si>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</si>
  <si>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</si>
  <si>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</si>
  <si>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</si>
  <si>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</si>
  <si>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</si>
  <si>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</si>
  <si>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</si>
  <si>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</si>
  <si>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</si>
  <si>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</si>
  <si>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</si>
  <si>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</si>
  <si>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</si>
  <si>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</si>
  <si>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</si>
  <si>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</si>
  <si>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</si>
  <si>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</si>
  <si>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</si>
  <si>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</si>
  <si>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</si>
  <si>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</si>
  <si>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</si>
  <si>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</si>
  <si>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</si>
  <si>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</si>
  <si>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</si>
  <si>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</si>
  <si>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</si>
  <si>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</si>
  <si>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</si>
  <si>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</si>
  <si>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</si>
  <si>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</si>
  <si>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</si>
  <si>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</si>
  <si>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</si>
  <si>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</si>
  <si>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</si>
  <si>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</si>
  <si>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</si>
  <si>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</si>
  <si>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</si>
  <si>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</si>
  <si>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</si>
  <si>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</si>
  <si>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</si>
  <si>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</si>
  <si>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</si>
  <si>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</si>
  <si>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</si>
  <si>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</si>
  <si>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</si>
  <si>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</si>
  <si>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</si>
  <si>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</si>
  <si>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</si>
  <si>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</si>
  <si>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</si>
  <si>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</si>
  <si>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</si>
  <si>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</si>
  <si>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</si>
  <si>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</si>
  <si>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</si>
  <si>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</si>
  <si>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</si>
  <si>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</si>
  <si>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</si>
  <si>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</si>
  <si>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</si>
  <si>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</si>
  <si>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</si>
  <si>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</si>
  <si>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</si>
  <si>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</si>
  <si>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</si>
  <si>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</si>
  <si>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</si>
  <si>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</si>
  <si>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</si>
  <si>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</si>
  <si>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</si>
  <si>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</si>
  <si>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</si>
  <si>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</si>
  <si>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</si>
  <si>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</si>
  <si>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</si>
  <si>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</si>
  <si>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</si>
  <si>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</si>
  <si>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</si>
  <si>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</si>
  <si>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</si>
  <si>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</si>
  <si>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</si>
  <si>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</si>
  <si>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</si>
  <si>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</si>
  <si>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</si>
  <si>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</si>
  <si>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</si>
  <si>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</si>
  <si>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</si>
  <si>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</si>
  <si>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</si>
  <si>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</si>
  <si>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</si>
  <si>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</si>
  <si>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</si>
  <si>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</si>
  <si>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</si>
  <si>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</si>
  <si>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</si>
  <si>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</si>
  <si>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</si>
  <si>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</si>
  <si>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</si>
  <si>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</si>
  <si>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</si>
  <si>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</si>
  <si>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</si>
  <si>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</si>
  <si>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</si>
  <si>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</si>
  <si>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</si>
  <si>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</si>
  <si>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</si>
  <si>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</si>
  <si>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</si>
  <si>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</si>
  <si>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</si>
  <si>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</si>
  <si>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</si>
  <si>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</si>
  <si>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</si>
  <si>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</si>
  <si>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</si>
  <si>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</si>
  <si>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</si>
  <si>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</si>
  <si>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</si>
  <si>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</si>
  <si>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</si>
  <si>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</si>
  <si>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</si>
  <si>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</si>
  <si>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</si>
  <si>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</si>
  <si>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</si>
  <si>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</si>
  <si>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</si>
  <si>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</si>
  <si>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</si>
  <si>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</si>
  <si>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</si>
  <si>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</si>
  <si>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</si>
  <si>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</si>
  <si>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</si>
  <si>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</si>
  <si>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</si>
  <si>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</si>
  <si>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</si>
  <si>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</si>
  <si>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</si>
  <si>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</si>
  <si>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</si>
  <si>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</si>
  <si>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</si>
  <si>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</si>
  <si>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</si>
  <si>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</si>
  <si>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</si>
  <si>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</si>
  <si>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</si>
  <si>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</si>
  <si>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</si>
  <si>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</si>
  <si>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</si>
  <si>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</si>
  <si>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</si>
  <si>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</si>
  <si>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</si>
  <si>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</si>
  <si>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</si>
  <si>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</si>
  <si>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</si>
  <si>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</si>
  <si>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</si>
  <si>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</si>
  <si>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</si>
  <si>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</si>
  <si>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</si>
  <si>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</si>
  <si>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</si>
  <si>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</si>
  <si>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</si>
  <si>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</si>
  <si>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</si>
  <si>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</si>
  <si>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</si>
  <si>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</si>
  <si>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</si>
  <si>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</si>
  <si>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</si>
  <si>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</si>
  <si>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</si>
  <si>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</si>
  <si>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</si>
  <si>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</si>
  <si>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</si>
  <si>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</si>
  <si>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</si>
  <si>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</si>
  <si>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</si>
  <si>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</si>
  <si>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</si>
  <si>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</si>
  <si>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</si>
  <si>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</si>
  <si>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</si>
  <si>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</si>
  <si>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</si>
  <si>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</si>
  <si>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</si>
  <si>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</si>
  <si>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</si>
  <si>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</si>
  <si>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</si>
  <si>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</si>
  <si>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</si>
  <si>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</si>
  <si>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</si>
  <si>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</si>
  <si>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</si>
  <si>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</si>
  <si>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</si>
  <si>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</si>
  <si>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</si>
  <si>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</si>
  <si>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</si>
  <si>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</si>
  <si>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</si>
  <si>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</si>
  <si>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</si>
  <si>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</si>
  <si>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</si>
  <si>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</si>
  <si>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</si>
  <si>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</si>
  <si>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</si>
  <si>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</si>
  <si>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</si>
  <si>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</si>
  <si>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</si>
  <si>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</si>
  <si>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</si>
  <si>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</si>
  <si>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</si>
  <si>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</si>
  <si>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</si>
  <si>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</si>
  <si>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</si>
  <si>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</si>
  <si>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</si>
  <si>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</si>
  <si>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</si>
  <si>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</si>
  <si>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</si>
  <si>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</si>
  <si>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</si>
  <si>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</si>
  <si>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</si>
  <si>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</si>
  <si>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</si>
  <si>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</si>
  <si>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</si>
  <si>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</si>
  <si>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</si>
  <si>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</si>
  <si>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</si>
  <si>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</si>
  <si>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</si>
  <si>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</si>
  <si>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</si>
  <si>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</si>
  <si>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</si>
  <si>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</si>
  <si>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</si>
  <si>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</si>
  <si>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</si>
  <si>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</si>
  <si>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</si>
  <si>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</si>
  <si>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</si>
  <si>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</si>
  <si>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</si>
  <si>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</si>
  <si>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</si>
  <si>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</si>
  <si>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</si>
  <si>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</si>
  <si>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</si>
  <si>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</si>
  <si>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</si>
  <si>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</si>
  <si>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</si>
  <si>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</si>
  <si>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</si>
  <si>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</si>
  <si>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</si>
  <si>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</si>
  <si>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</si>
  <si>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</si>
  <si>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</si>
  <si>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</si>
  <si>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</si>
  <si>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</si>
  <si>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</si>
  <si>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</si>
  <si>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</si>
  <si>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</si>
  <si>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</si>
  <si>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</si>
  <si>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</si>
  <si>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</si>
  <si>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</si>
  <si>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</si>
  <si>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</si>
  <si>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</si>
  <si>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</si>
  <si>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</si>
  <si>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</si>
  <si>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</si>
  <si>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</si>
  <si>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</si>
  <si>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</si>
  <si>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</si>
  <si>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</si>
  <si>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</si>
  <si>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</si>
  <si>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</si>
  <si>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</si>
  <si>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</si>
  <si>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</si>
  <si>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</si>
  <si>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</si>
  <si>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</si>
  <si>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</si>
  <si>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</si>
  <si>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</si>
  <si>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</si>
  <si>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</si>
  <si>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</si>
  <si>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</si>
  <si>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</si>
  <si>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</si>
  <si>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</si>
  <si>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</si>
  <si>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</si>
  <si>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</si>
  <si>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</si>
  <si>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</si>
  <si>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</si>
  <si>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</si>
  <si>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</si>
  <si>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</si>
  <si>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</si>
  <si>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</si>
  <si>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</si>
  <si>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</si>
  <si>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</si>
  <si>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</si>
  <si>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</si>
  <si>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</si>
  <si>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</si>
  <si>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</si>
  <si>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</si>
  <si>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</si>
  <si>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</si>
  <si>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</si>
  <si>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</si>
  <si>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</si>
  <si>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</si>
  <si>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</si>
  <si>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</si>
  <si>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</si>
  <si>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</si>
  <si>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</si>
  <si>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</si>
  <si>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</si>
  <si>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</si>
  <si>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</si>
  <si>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</si>
  <si>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</si>
  <si>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</si>
  <si>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</si>
  <si>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</si>
  <si>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</si>
  <si>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</si>
  <si>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</si>
  <si>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</si>
  <si>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</si>
  <si>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</si>
  <si>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</si>
  <si>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</si>
  <si>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</si>
  <si>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</si>
  <si>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</si>
  <si>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</si>
  <si>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</si>
  <si>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</si>
  <si>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</si>
  <si>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</si>
  <si>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</si>
  <si>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</si>
  <si>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</si>
  <si>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</si>
  <si>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</si>
  <si>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</si>
  <si>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</si>
  <si>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</si>
  <si>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</si>
  <si>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</si>
  <si>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</si>
  <si>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</si>
  <si>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</si>
  <si>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</si>
  <si>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</si>
  <si>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</si>
  <si>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</si>
  <si>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</si>
  <si>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</si>
  <si>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</si>
  <si>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</si>
  <si>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</si>
  <si>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</si>
  <si>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</si>
  <si>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</si>
  <si>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</si>
  <si>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</si>
  <si>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</si>
  <si>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</si>
  <si>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</si>
  <si>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</si>
  <si>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</si>
  <si>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</si>
  <si>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</si>
  <si>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</si>
  <si>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</si>
  <si>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</si>
  <si>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</si>
  <si>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</si>
  <si>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</si>
  <si>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</si>
  <si>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</si>
  <si>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</si>
  <si>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</si>
  <si>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</si>
  <si>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</si>
  <si>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</si>
  <si>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</si>
  <si>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</si>
  <si>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</si>
  <si>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</si>
  <si>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</si>
  <si>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</si>
  <si>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</si>
  <si>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</si>
  <si>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</si>
  <si>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</si>
  <si>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</si>
  <si>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</si>
  <si>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</si>
  <si>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</si>
  <si>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</si>
  <si>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</si>
  <si>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</si>
  <si>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</si>
  <si>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</si>
  <si>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</si>
  <si>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</si>
  <si>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</si>
  <si>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</si>
  <si>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</si>
  <si>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</si>
  <si>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</si>
  <si>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</si>
  <si>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</si>
  <si>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</si>
  <si>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</si>
  <si>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</si>
  <si>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</si>
  <si>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</si>
  <si>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</si>
  <si>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</si>
  <si>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</si>
  <si>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</si>
  <si>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</si>
  <si>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</si>
  <si>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</si>
  <si>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</si>
  <si>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</si>
  <si>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</si>
  <si>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</si>
  <si>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</si>
  <si>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</si>
  <si>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</si>
  <si>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</si>
  <si>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</si>
  <si>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</si>
  <si>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</si>
  <si>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</si>
  <si>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</si>
  <si>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</si>
  <si>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</si>
  <si>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</si>
  <si>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</si>
  <si>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</si>
  <si>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</si>
  <si>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</si>
  <si>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</si>
  <si>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</si>
  <si>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</si>
  <si>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</si>
  <si>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</si>
  <si>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</si>
  <si>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</si>
  <si>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</si>
  <si>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</si>
  <si>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</si>
  <si>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</si>
  <si>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</si>
  <si>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</si>
  <si>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</si>
  <si>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</si>
  <si>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</si>
  <si>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</si>
  <si>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</si>
  <si>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</si>
  <si>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</si>
  <si>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</si>
  <si>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</si>
  <si>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</si>
  <si>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</si>
  <si>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</si>
  <si>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</si>
  <si>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</si>
  <si>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</si>
  <si>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</si>
  <si>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</si>
  <si>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</si>
  <si>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</si>
  <si>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</si>
  <si>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</si>
  <si>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</si>
  <si>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</si>
  <si>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</si>
  <si>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</si>
  <si>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</si>
  <si>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</si>
  <si>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</si>
  <si>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</si>
  <si>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</si>
  <si>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</si>
  <si>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</si>
  <si>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</si>
  <si>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</si>
  <si>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</si>
  <si>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</si>
  <si>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</si>
  <si>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</si>
  <si>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</si>
  <si>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</si>
  <si>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</si>
  <si>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</si>
  <si>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</si>
  <si>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</si>
  <si>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</si>
  <si>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</si>
  <si>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</si>
  <si>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</si>
  <si>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</si>
  <si>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</si>
  <si>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</si>
  <si>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</si>
  <si>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</si>
  <si>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</si>
  <si>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</si>
  <si>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</si>
  <si>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</si>
  <si>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</si>
  <si>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</si>
  <si>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</si>
  <si>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</si>
  <si>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</si>
  <si>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</si>
  <si>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</si>
  <si>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</si>
  <si>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</si>
  <si>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</si>
  <si>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</si>
  <si>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</si>
  <si>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</si>
  <si>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</si>
  <si>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</si>
  <si>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</si>
  <si>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</si>
  <si>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</si>
  <si>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</si>
  <si>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</si>
  <si>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</si>
  <si>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</si>
  <si>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</si>
  <si>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</si>
  <si>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</si>
  <si>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</si>
  <si>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</si>
  <si>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</si>
  <si>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</si>
  <si>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</si>
  <si>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</si>
  <si>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</si>
  <si>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</si>
  <si>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</si>
  <si>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</si>
  <si>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</si>
  <si>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</si>
  <si>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</si>
  <si>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</si>
  <si>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</si>
  <si>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</si>
  <si>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</si>
  <si>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</si>
  <si>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</si>
  <si>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</si>
  <si>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</si>
  <si>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</si>
  <si>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</si>
  <si>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</si>
  <si>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</si>
  <si>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</si>
  <si>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</si>
  <si>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</si>
  <si>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</si>
  <si>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</si>
  <si>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</si>
  <si>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</si>
  <si>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</si>
  <si>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</si>
  <si>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</si>
  <si>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</si>
  <si>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</si>
  <si>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</si>
  <si>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</si>
  <si>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</si>
  <si>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</si>
  <si>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</si>
  <si>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</si>
  <si>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</si>
  <si>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</si>
  <si>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</si>
  <si>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</si>
  <si>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</si>
  <si>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</si>
  <si>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</si>
  <si>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</si>
  <si>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</si>
  <si>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</si>
  <si>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</si>
  <si>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</si>
  <si>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</si>
  <si>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</si>
  <si>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</si>
  <si>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</si>
  <si>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</si>
  <si>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</si>
  <si>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</si>
  <si>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</si>
  <si>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</si>
  <si>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</si>
  <si>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</si>
  <si>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</si>
  <si>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</si>
  <si>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</si>
  <si>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</si>
  <si>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</si>
  <si>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</si>
  <si>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</si>
  <si>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</si>
  <si>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</si>
  <si>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</si>
  <si>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</si>
  <si>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</si>
  <si>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</si>
  <si>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</si>
  <si>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</si>
  <si>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</si>
  <si>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</si>
  <si>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</si>
  <si>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</si>
  <si>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</si>
  <si>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</si>
  <si>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</si>
  <si>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</si>
  <si>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</si>
  <si>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</si>
  <si>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</si>
  <si>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</si>
  <si>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</si>
  <si>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</si>
  <si>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</si>
  <si>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</si>
  <si>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</si>
  <si>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</si>
  <si>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</si>
  <si>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</si>
  <si>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</si>
  <si>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</si>
  <si>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</si>
  <si>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</si>
  <si>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</si>
  <si>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</si>
  <si>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</si>
  <si>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</si>
  <si>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</si>
  <si>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</si>
  <si>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</si>
  <si>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</si>
  <si>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</si>
  <si>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</si>
  <si>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</si>
  <si>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</si>
  <si>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</si>
  <si>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</si>
  <si>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</si>
  <si>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</si>
  <si>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</si>
  <si>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</si>
  <si>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</si>
  <si>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</si>
  <si>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</si>
  <si>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</si>
  <si>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</si>
  <si>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</si>
  <si>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</si>
  <si>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</si>
  <si>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</si>
  <si>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</si>
  <si>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</si>
  <si>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</si>
  <si>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</si>
  <si>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</si>
  <si>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</si>
  <si>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</si>
  <si>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</si>
  <si>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</si>
  <si>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</si>
  <si>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</si>
  <si>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</si>
  <si>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</si>
  <si>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</si>
  <si>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</si>
  <si>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</si>
  <si>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</si>
  <si>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</si>
  <si>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</si>
  <si>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</si>
  <si>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</si>
  <si>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</si>
  <si>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</si>
  <si>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</si>
  <si>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</si>
  <si>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</si>
  <si>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</si>
  <si>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</si>
  <si>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</si>
  <si>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</si>
  <si>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</si>
  <si>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</si>
  <si>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</si>
  <si>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</si>
  <si>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</si>
  <si>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</si>
  <si>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</si>
  <si>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</si>
  <si>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</si>
  <si>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</si>
  <si>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</si>
  <si>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</si>
  <si>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</si>
  <si>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</si>
  <si>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</si>
  <si>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</si>
  <si>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</si>
  <si>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</si>
  <si>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</si>
  <si>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</si>
  <si>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</si>
  <si>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</si>
  <si>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</si>
  <si>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</si>
  <si>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</si>
  <si>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</si>
  <si>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</si>
  <si>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</si>
  <si>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</si>
  <si>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</si>
  <si>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</si>
  <si>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</si>
  <si>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</si>
  <si>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</si>
  <si>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</si>
  <si>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</si>
  <si>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</si>
  <si>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</si>
  <si>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</si>
  <si>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</si>
  <si>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</si>
  <si>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</si>
  <si>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</si>
  <si>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</si>
  <si>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</si>
  <si>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</si>
  <si>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</si>
  <si>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</si>
  <si>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</si>
  <si>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</si>
  <si>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</si>
  <si>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</si>
  <si>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</si>
  <si>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</si>
  <si>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</si>
  <si>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</si>
  <si>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</si>
  <si>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</si>
  <si>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</si>
  <si>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</si>
  <si>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</si>
  <si>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</si>
  <si>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</si>
  <si>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</si>
  <si>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</si>
  <si>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</si>
  <si>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</si>
  <si>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</si>
  <si>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</si>
  <si>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</si>
  <si>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</si>
  <si>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</si>
  <si>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</si>
  <si>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</si>
  <si>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</si>
  <si>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</si>
  <si>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</si>
  <si>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</si>
  <si>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</si>
  <si>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</si>
  <si>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</si>
  <si>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</si>
  <si>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</si>
  <si>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</si>
  <si>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</si>
  <si>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</si>
  <si>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</si>
  <si>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</si>
  <si>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</si>
  <si>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</si>
  <si>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</si>
  <si>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</si>
  <si>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</si>
  <si>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</si>
  <si>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</si>
  <si>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</si>
  <si>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</si>
  <si>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</si>
  <si>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</si>
  <si>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</si>
  <si>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</si>
  <si>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</si>
  <si>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</si>
  <si>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</si>
  <si>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</si>
  <si>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</si>
  <si>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</si>
  <si>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</si>
  <si>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</si>
  <si>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</si>
  <si>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</si>
  <si>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</si>
  <si>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</si>
  <si>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</si>
  <si>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</si>
  <si>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</si>
  <si>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</si>
  <si>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</si>
  <si>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</si>
  <si>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</si>
  <si>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</si>
  <si>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</si>
  <si>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</si>
  <si>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</si>
  <si>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</si>
  <si>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</si>
  <si>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</si>
  <si>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</si>
  <si>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</si>
  <si>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</si>
  <si>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</si>
  <si>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</si>
  <si>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</si>
  <si>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</si>
  <si>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</si>
  <si>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</si>
  <si>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</si>
  <si>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</si>
  <si>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</si>
  <si>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</si>
  <si>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</si>
  <si>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</si>
  <si>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</si>
  <si>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</si>
  <si>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</si>
  <si>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</si>
  <si>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</si>
  <si>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</si>
  <si>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</si>
  <si>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</si>
  <si>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</si>
  <si>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</si>
  <si>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</si>
  <si>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</si>
  <si>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</si>
  <si>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</si>
  <si>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</si>
  <si>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</si>
  <si>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</si>
  <si>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</si>
  <si>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</si>
  <si>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</si>
  <si>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</si>
  <si>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</si>
  <si>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</si>
  <si>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</si>
  <si>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</si>
  <si>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</si>
  <si>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</si>
  <si>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</si>
  <si>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</si>
  <si>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</si>
  <si>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</si>
  <si>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</si>
  <si>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</si>
  <si>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</si>
  <si>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</si>
  <si>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</si>
  <si>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</si>
  <si>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</si>
  <si>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</si>
  <si>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</si>
  <si>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</si>
  <si>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</si>
  <si>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</si>
  <si>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</si>
  <si>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</si>
  <si>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</si>
  <si>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</si>
  <si>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</si>
  <si>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</si>
  <si>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</si>
  <si>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</si>
  <si>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</si>
  <si>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</si>
  <si>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</si>
  <si>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</si>
  <si>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</si>
  <si>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</si>
  <si>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</si>
  <si>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</si>
  <si>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</si>
  <si>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</si>
  <si>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</si>
  <si>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</si>
  <si>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</si>
  <si>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</si>
  <si>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</si>
  <si>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</si>
  <si>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</si>
  <si>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</si>
  <si>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</si>
  <si>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</si>
  <si>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</si>
  <si>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</si>
  <si>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</si>
  <si>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</si>
  <si>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</si>
  <si>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</si>
  <si>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</si>
  <si>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</si>
  <si>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</si>
  <si>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</si>
  <si>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</si>
  <si>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</si>
  <si>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</si>
  <si>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</si>
  <si>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</si>
  <si>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</si>
  <si>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</si>
  <si>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</si>
  <si>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</si>
  <si>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</si>
  <si>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</si>
  <si>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</si>
  <si>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</si>
  <si>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</si>
  <si>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</si>
  <si>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</si>
  <si>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</si>
  <si>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</si>
  <si>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</si>
  <si>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</si>
  <si>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</si>
  <si>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</si>
  <si>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</si>
  <si>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</si>
  <si>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</si>
  <si>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</si>
  <si>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</si>
  <si>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</si>
  <si>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</si>
  <si>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</si>
  <si>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</si>
  <si>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</si>
  <si>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</si>
  <si>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</si>
  <si>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</si>
  <si>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</si>
  <si>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</si>
  <si>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</si>
  <si>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</si>
  <si>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</si>
  <si>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</si>
  <si>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</si>
  <si>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</si>
  <si>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</si>
  <si>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</si>
  <si>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</si>
  <si>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</si>
  <si>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</si>
  <si>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</si>
  <si>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</si>
  <si>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</si>
  <si>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</si>
  <si>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</si>
  <si>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</si>
  <si>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</si>
  <si>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</si>
  <si>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</si>
  <si>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</si>
  <si>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</si>
  <si>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</si>
  <si>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</si>
  <si>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</si>
  <si>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</si>
  <si>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</si>
  <si>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</si>
  <si>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</si>
  <si>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</si>
  <si>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</si>
  <si>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</si>
  <si>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</si>
  <si>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</si>
  <si>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</si>
  <si>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</si>
  <si>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</si>
  <si>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</si>
  <si>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</si>
  <si>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</si>
  <si>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</si>
  <si>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</si>
  <si>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</si>
  <si>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</si>
  <si>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</si>
  <si>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</si>
  <si>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</si>
  <si>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</si>
  <si>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</si>
  <si>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</si>
  <si>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</si>
  <si>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</si>
  <si>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</si>
  <si>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</si>
  <si>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</si>
  <si>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</si>
  <si>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</si>
  <si>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</si>
  <si>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</si>
  <si>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</si>
  <si>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</si>
  <si>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</si>
  <si>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</si>
  <si>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</si>
  <si>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</si>
  <si>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</si>
  <si>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</si>
  <si>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</si>
  <si>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</si>
  <si>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</si>
  <si>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</si>
  <si>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</si>
  <si>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</si>
  <si>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</si>
  <si>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</si>
  <si>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</si>
  <si>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</si>
  <si>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</si>
  <si>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</si>
  <si>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</si>
  <si>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</si>
  <si>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</si>
  <si>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</si>
  <si>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</si>
  <si>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</si>
  <si>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</si>
  <si>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</si>
  <si>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</si>
  <si>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</si>
  <si>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</si>
  <si>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</si>
  <si>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</si>
  <si>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</si>
  <si>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</si>
  <si>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</si>
  <si>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</si>
  <si>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</si>
  <si>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</si>
  <si>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</si>
  <si>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</si>
  <si>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</si>
  <si>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</si>
  <si>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</si>
  <si>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</si>
  <si>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</si>
  <si>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</si>
  <si>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</si>
  <si>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</si>
  <si>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</si>
  <si>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</si>
  <si>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</si>
  <si>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</si>
  <si>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</si>
  <si>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</si>
  <si>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</si>
  <si>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</si>
  <si>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</si>
  <si>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</si>
  <si>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</si>
  <si>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</si>
  <si>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</si>
  <si>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</si>
  <si>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</si>
  <si>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</si>
  <si>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</si>
  <si>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</si>
  <si>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</si>
  <si>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</si>
  <si>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</si>
  <si>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</si>
  <si>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</si>
  <si>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</si>
  <si>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</si>
  <si>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</si>
  <si>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</si>
  <si>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</si>
  <si>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</si>
  <si>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</si>
  <si>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</si>
  <si>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</si>
  <si>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</si>
  <si>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</si>
  <si>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</si>
  <si>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</si>
  <si>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</si>
  <si>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</si>
  <si>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</si>
  <si>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</si>
  <si>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</si>
  <si>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</si>
  <si>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</si>
  <si>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</si>
  <si>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</si>
  <si>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</si>
  <si>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</si>
  <si>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</si>
  <si>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</si>
  <si>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</si>
  <si>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</si>
  <si>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</si>
  <si>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</si>
  <si>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</si>
  <si>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</si>
  <si>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</si>
  <si>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</si>
  <si>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</si>
  <si>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</si>
  <si>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</si>
  <si>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</si>
  <si>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</si>
  <si>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</si>
  <si>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</si>
  <si>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</si>
  <si>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</si>
  <si>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</si>
  <si>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</si>
  <si>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</si>
  <si>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</si>
  <si>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</si>
  <si>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</si>
  <si>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</si>
  <si>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</si>
  <si>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</si>
  <si>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</si>
  <si>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</si>
  <si>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</si>
  <si>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</si>
  <si>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</si>
  <si>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</si>
  <si>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</si>
  <si>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</si>
  <si>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</si>
  <si>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</si>
  <si>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</si>
  <si>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</si>
  <si>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</si>
  <si>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</si>
  <si>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</si>
  <si>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</si>
  <si>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</si>
  <si>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</si>
  <si>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</si>
  <si>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</si>
  <si>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</si>
  <si>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</si>
  <si>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</si>
  <si>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</si>
  <si>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</si>
  <si>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</si>
  <si>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</si>
  <si>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</si>
  <si>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</si>
  <si>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</si>
  <si>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</si>
  <si>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</si>
  <si>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</si>
  <si>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</si>
  <si>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</si>
  <si>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</si>
  <si>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</si>
  <si>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</si>
  <si>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</si>
  <si>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</si>
  <si>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</si>
  <si>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</si>
  <si>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</si>
  <si>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</si>
  <si>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</si>
  <si>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</si>
  <si>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</si>
  <si>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</si>
  <si>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</si>
  <si>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</si>
  <si>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</si>
  <si>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</si>
  <si>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</si>
  <si>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</si>
  <si>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</si>
  <si>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</si>
  <si>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</si>
  <si>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</si>
  <si>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</si>
  <si>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</si>
  <si>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</si>
  <si>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</si>
  <si>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</si>
  <si>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</si>
  <si>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</si>
  <si>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</si>
  <si>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</si>
  <si>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</si>
  <si>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</si>
  <si>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</si>
  <si>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</si>
  <si>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</si>
  <si>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</si>
  <si>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</si>
  <si>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</si>
  <si>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</si>
  <si>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</si>
  <si>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</si>
  <si>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</si>
  <si>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</si>
  <si>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</si>
  <si>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</si>
  <si>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</si>
  <si>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</si>
  <si>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</si>
  <si>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</si>
  <si>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</si>
  <si>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</si>
  <si>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</si>
  <si>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</si>
  <si>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</si>
  <si>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</si>
  <si>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</si>
  <si>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</si>
  <si>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</si>
  <si>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</si>
  <si>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</si>
  <si>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</si>
  <si>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</si>
  <si>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</si>
  <si>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</si>
  <si>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</si>
  <si>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</si>
  <si>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</si>
  <si>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</si>
  <si>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</si>
  <si>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</si>
  <si>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</si>
  <si>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</si>
  <si>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</si>
  <si>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</si>
  <si>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</si>
  <si>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</si>
  <si>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</si>
  <si>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</si>
  <si>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</si>
  <si>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</si>
  <si>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</si>
  <si>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</si>
  <si>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</si>
  <si>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</si>
  <si>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</si>
  <si>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</si>
  <si>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</si>
  <si>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</si>
  <si>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</si>
  <si>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</si>
  <si>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</si>
  <si>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</si>
  <si>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</si>
  <si>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</si>
  <si>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</si>
  <si>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</si>
  <si>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</si>
  <si>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</si>
  <si>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</si>
  <si>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</si>
  <si>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</si>
  <si>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</si>
  <si>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</si>
  <si>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</si>
  <si>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</si>
  <si>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</si>
  <si>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</si>
  <si>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</si>
  <si>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</si>
  <si>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</si>
  <si>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</si>
  <si>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</si>
  <si>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</si>
  <si>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</si>
  <si>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</si>
  <si>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</si>
  <si>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</si>
  <si>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</si>
  <si>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</si>
  <si>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</si>
  <si>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</si>
  <si>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</si>
  <si>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</si>
  <si>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</si>
  <si>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</si>
  <si>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</si>
  <si>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</si>
  <si>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</si>
  <si>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</si>
  <si>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</si>
  <si>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</si>
  <si>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</si>
  <si>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</si>
  <si>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</si>
  <si>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</si>
  <si>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</si>
  <si>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</si>
  <si>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</si>
  <si>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</si>
  <si>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</si>
  <si>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</si>
  <si>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</si>
  <si>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</si>
  <si>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</si>
  <si>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</si>
  <si>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</si>
  <si>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</si>
  <si>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</si>
  <si>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</si>
  <si>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</si>
  <si>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</si>
  <si>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</si>
  <si>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</si>
  <si>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</si>
  <si>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</si>
  <si>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</si>
  <si>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</si>
  <si>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</si>
  <si>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</si>
  <si>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</si>
  <si>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</si>
  <si>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</si>
  <si>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</si>
  <si>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</si>
  <si>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</si>
  <si>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</si>
  <si>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</si>
  <si>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</si>
  <si>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</si>
  <si>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</si>
  <si>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</si>
  <si>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</si>
  <si>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</si>
  <si>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</si>
  <si>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</si>
  <si>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</si>
  <si>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</si>
  <si>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</si>
  <si>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</si>
  <si>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</si>
  <si>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</si>
  <si>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</si>
  <si>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</si>
  <si>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</si>
  <si>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</si>
  <si>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</si>
  <si>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</si>
  <si>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</si>
  <si>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</si>
  <si>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</si>
  <si>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</si>
  <si>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</si>
  <si>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</si>
  <si>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</si>
  <si>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</si>
  <si>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</si>
  <si>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</si>
  <si>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</si>
  <si>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</si>
  <si>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</si>
  <si>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</si>
  <si>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</si>
  <si>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</si>
  <si>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</si>
  <si>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</si>
  <si>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</si>
  <si>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</si>
  <si>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</si>
  <si>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</si>
  <si>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</si>
  <si>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</si>
  <si>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</si>
  <si>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</si>
  <si>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</si>
  <si>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</si>
  <si>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</si>
  <si>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</si>
  <si>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</si>
  <si>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</si>
  <si>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</si>
  <si>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</si>
  <si>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</si>
  <si>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</si>
  <si>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</si>
  <si>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</si>
  <si>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</si>
  <si>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</si>
  <si>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</si>
  <si>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</si>
  <si>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</si>
  <si>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</si>
  <si>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</si>
  <si>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</si>
  <si>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</si>
  <si>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</si>
  <si>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</si>
  <si>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</si>
  <si>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</si>
  <si>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</si>
  <si>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</si>
  <si>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</si>
  <si>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</si>
  <si>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</si>
  <si>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</si>
  <si>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</si>
  <si>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</si>
  <si>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</si>
  <si>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</si>
  <si>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</si>
  <si>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</si>
  <si>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</si>
  <si>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</si>
  <si>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</si>
  <si>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</si>
  <si>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</si>
  <si>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</si>
  <si>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</si>
  <si>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</si>
  <si>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</si>
  <si>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</si>
  <si>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</si>
  <si>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</si>
  <si>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</si>
  <si>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</si>
  <si>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</si>
  <si>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</si>
  <si>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</si>
  <si>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</si>
  <si>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</si>
  <si>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</si>
  <si>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</si>
  <si>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</si>
  <si>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</si>
  <si>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</si>
  <si>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</si>
  <si>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</si>
  <si>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</si>
  <si>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</si>
  <si>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</si>
  <si>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</si>
  <si>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</si>
  <si>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</si>
  <si>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</si>
  <si>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</si>
  <si>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</si>
  <si>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</si>
  <si>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</si>
  <si>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</si>
  <si>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</si>
  <si>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</si>
  <si>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</si>
  <si>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</si>
  <si>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</si>
  <si>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</si>
  <si>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</si>
  <si>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</si>
  <si>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</si>
  <si>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</si>
  <si>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</si>
  <si>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</si>
  <si>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</si>
  <si>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</si>
  <si>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</si>
  <si>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</si>
  <si>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</si>
  <si>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</si>
  <si>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</si>
  <si>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</si>
  <si>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</si>
  <si>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</si>
  <si>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</si>
  <si>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</si>
  <si>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</si>
  <si>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</si>
  <si>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</si>
  <si>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</si>
  <si>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</si>
  <si>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</si>
  <si>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</si>
  <si>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</si>
  <si>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</si>
  <si>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</si>
  <si>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</si>
  <si>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</si>
  <si>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</si>
  <si>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</si>
  <si>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</si>
  <si>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</si>
  <si>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</si>
  <si>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</si>
  <si>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</si>
  <si>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</si>
  <si>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</si>
  <si>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</si>
  <si>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</si>
  <si>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</si>
  <si>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</si>
  <si>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</si>
  <si>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</si>
  <si>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</si>
  <si>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</si>
  <si>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</si>
  <si>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</si>
  <si>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</si>
  <si>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</si>
  <si>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</si>
  <si>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</si>
  <si>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</si>
  <si>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</si>
  <si>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</si>
  <si>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</si>
  <si>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</si>
  <si>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</si>
  <si>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</si>
  <si>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</si>
  <si>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</si>
  <si>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</si>
  <si>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</si>
  <si>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</si>
  <si>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</si>
  <si>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</si>
  <si>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</si>
  <si>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</si>
  <si>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</si>
  <si>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</si>
  <si>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</si>
  <si>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</si>
  <si>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</si>
  <si>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</si>
  <si>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</si>
  <si>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</si>
  <si>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</si>
  <si>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</si>
  <si>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</si>
  <si>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</si>
  <si>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</si>
  <si>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</si>
  <si>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</si>
  <si>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</si>
  <si>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</si>
  <si>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</si>
  <si>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</si>
  <si>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</si>
  <si>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</si>
  <si>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</si>
  <si>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</si>
  <si>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</si>
  <si>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</si>
  <si>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</si>
  <si>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</si>
  <si>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</si>
  <si>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</si>
  <si>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</si>
  <si>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</si>
  <si>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</si>
  <si>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</si>
  <si>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</si>
  <si>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</si>
  <si>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</si>
  <si>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</si>
  <si>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</si>
  <si>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</si>
  <si>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</si>
  <si>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</si>
  <si>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</si>
  <si>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</si>
  <si>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</si>
  <si>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</si>
  <si>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</si>
  <si>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</si>
  <si>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</si>
  <si>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</si>
  <si>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</si>
  <si>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</si>
  <si>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</si>
  <si>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</si>
  <si>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</si>
  <si>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</si>
  <si>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</si>
  <si>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</si>
  <si>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</si>
  <si>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</si>
  <si>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</si>
  <si>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</si>
  <si>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</si>
  <si>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</si>
  <si>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</si>
  <si>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</si>
  <si>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</si>
  <si>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</si>
  <si>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</si>
  <si>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</si>
  <si>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</si>
  <si>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</si>
  <si>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</si>
  <si>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</si>
  <si>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</si>
  <si>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</si>
  <si>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</si>
  <si>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</si>
  <si>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</si>
  <si>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</si>
  <si>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</si>
  <si>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</si>
  <si>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</si>
  <si>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</si>
  <si>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</si>
  <si>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</si>
  <si>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</si>
  <si>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</si>
  <si>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</si>
  <si>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</si>
  <si>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</si>
  <si>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</si>
  <si>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</si>
  <si>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</si>
  <si>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</si>
  <si>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</si>
  <si>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</si>
  <si>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</si>
  <si>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</si>
  <si>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</si>
  <si>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</si>
  <si>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</si>
  <si>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</si>
  <si>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</si>
  <si>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</si>
  <si>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</si>
  <si>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</si>
  <si>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</si>
  <si>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</si>
  <si>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</si>
  <si>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</si>
  <si>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</si>
  <si>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</si>
  <si>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</si>
  <si>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</si>
  <si>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</si>
  <si>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</si>
  <si>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</si>
  <si>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</si>
  <si>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</si>
  <si>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</si>
  <si>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</si>
  <si>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</si>
  <si>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</si>
  <si>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</si>
  <si>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</si>
  <si>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</si>
  <si>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</si>
  <si>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</si>
  <si>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</si>
  <si>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</si>
  <si>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</si>
  <si>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</si>
  <si>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</si>
  <si>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</si>
  <si>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</si>
  <si>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</si>
  <si>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</si>
  <si>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</si>
  <si>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</si>
  <si>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</si>
  <si>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</si>
  <si>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</si>
  <si>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</si>
  <si>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</si>
  <si>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</si>
  <si>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</si>
  <si>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</si>
  <si>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</si>
  <si>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</si>
  <si>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</si>
  <si>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</si>
  <si>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</si>
  <si>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</si>
  <si>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</si>
  <si>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</si>
  <si>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</si>
  <si>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</si>
  <si>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</si>
  <si>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</si>
  <si>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</si>
  <si>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</si>
  <si>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</si>
  <si>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</si>
  <si>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</si>
  <si>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</si>
  <si>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</si>
  <si>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</si>
  <si>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</si>
  <si>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</si>
  <si>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</si>
  <si>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</si>
  <si>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</si>
  <si>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</si>
  <si>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</si>
  <si>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</si>
  <si>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</si>
  <si>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</si>
  <si>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</si>
  <si>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</si>
  <si>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</si>
  <si>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</si>
  <si>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</si>
  <si>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</si>
  <si>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</si>
  <si>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</si>
  <si>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</si>
  <si>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</si>
  <si>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</si>
  <si>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</si>
  <si>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</si>
  <si>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</si>
  <si>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</si>
  <si>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</si>
  <si>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</si>
  <si>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</si>
  <si>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</si>
  <si>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</si>
  <si>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</si>
  <si>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</si>
  <si>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</si>
  <si>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</si>
  <si>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</si>
  <si>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</si>
  <si>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</si>
  <si>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</si>
  <si>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</si>
  <si>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</si>
  <si>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</si>
  <si>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</si>
  <si>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</si>
  <si>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</si>
  <si>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</si>
  <si>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</si>
  <si>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</si>
  <si>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</si>
  <si>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</si>
  <si>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</si>
  <si>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</si>
  <si>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</si>
  <si>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</si>
  <si>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</si>
  <si>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</si>
  <si>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</si>
  <si>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</si>
  <si>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</si>
  <si>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</si>
  <si>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</si>
  <si>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</si>
  <si>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</si>
  <si>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</si>
  <si>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</si>
  <si>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</si>
  <si>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</si>
  <si>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</si>
  <si>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</si>
  <si>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</si>
  <si>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</si>
  <si>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</si>
  <si>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</si>
  <si>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</si>
  <si>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</si>
  <si>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</si>
  <si>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</si>
  <si>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</si>
  <si>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</si>
  <si>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</si>
  <si>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</si>
  <si>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</si>
  <si>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</si>
  <si>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</si>
  <si>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</si>
  <si>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</si>
  <si>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</si>
  <si>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</si>
  <si>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</si>
  <si>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</si>
  <si>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</si>
  <si>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</si>
  <si>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</si>
  <si>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</si>
  <si>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</si>
  <si>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</si>
  <si>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</si>
  <si>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</si>
  <si>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</si>
  <si>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</si>
  <si>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</si>
  <si>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</si>
  <si>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</si>
  <si>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</si>
  <si>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</si>
  <si>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</si>
  <si>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</si>
  <si>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</si>
  <si>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</si>
  <si>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</si>
  <si>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</si>
  <si>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</si>
  <si>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</si>
  <si>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</si>
  <si>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</si>
  <si>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</si>
  <si>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</si>
  <si>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</si>
  <si>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</si>
  <si>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</si>
  <si>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</si>
  <si>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</si>
  <si>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</si>
  <si>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</si>
  <si>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</si>
  <si>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</si>
  <si>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</si>
  <si>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</si>
  <si>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</si>
  <si>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</si>
  <si>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</si>
  <si>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</si>
  <si>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</si>
  <si>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</si>
  <si>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</si>
  <si>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</si>
  <si>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</si>
  <si>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</si>
  <si>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</si>
  <si>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</si>
  <si>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</si>
  <si>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</si>
  <si>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</si>
  <si>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</si>
  <si>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</si>
  <si>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</si>
  <si>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</si>
  <si>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</si>
  <si>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</si>
  <si>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</si>
  <si>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</si>
  <si>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</si>
  <si>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</si>
  <si>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</si>
  <si>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</si>
  <si>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</si>
  <si>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</si>
  <si>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</si>
  <si>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</si>
  <si>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</si>
  <si>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</si>
  <si>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</si>
  <si>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</si>
  <si>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</si>
  <si>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</si>
  <si>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</si>
  <si>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</si>
  <si>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</si>
  <si>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</si>
  <si>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</si>
  <si>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</si>
  <si>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</si>
  <si>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</si>
  <si>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</si>
  <si>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</si>
  <si>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</si>
  <si>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</si>
  <si>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</si>
  <si>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</si>
  <si>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</si>
  <si>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</si>
  <si>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</si>
  <si>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</si>
  <si>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</si>
  <si>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</si>
  <si>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</si>
  <si>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</si>
  <si>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</si>
  <si>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</si>
  <si>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</si>
  <si>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</si>
  <si>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</si>
  <si>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</si>
  <si>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</si>
  <si>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</si>
  <si>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</si>
  <si>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</si>
  <si>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</si>
  <si>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</si>
  <si>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</si>
  <si>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</si>
  <si>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</si>
  <si>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</si>
  <si>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</si>
  <si>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</si>
  <si>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</si>
  <si>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</si>
  <si>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</si>
  <si>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</si>
  <si>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</si>
  <si>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</si>
  <si>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</si>
  <si>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</si>
  <si>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</si>
  <si>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</si>
  <si>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</si>
  <si>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</si>
  <si>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</si>
  <si>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</si>
  <si>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</si>
  <si>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</si>
  <si>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</si>
  <si>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</si>
  <si>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</si>
  <si>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</si>
  <si>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</si>
  <si>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</si>
  <si>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</si>
  <si>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</si>
  <si>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</si>
  <si>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</si>
  <si>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</si>
  <si>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</si>
  <si>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</si>
  <si>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</si>
  <si>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</si>
  <si>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</si>
  <si>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</si>
  <si>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</si>
  <si>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</si>
  <si>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</si>
  <si>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</si>
  <si>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</si>
  <si>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</si>
  <si>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</si>
  <si>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</si>
  <si>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</si>
  <si>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</si>
  <si>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</si>
  <si>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</si>
  <si>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</si>
  <si>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</si>
  <si>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</si>
  <si>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</si>
  <si>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</si>
  <si>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</si>
  <si>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</si>
  <si>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</si>
  <si>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</si>
  <si>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</si>
  <si>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</si>
  <si>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</si>
  <si>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</si>
  <si>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</si>
  <si>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</si>
  <si>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</si>
  <si>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</si>
  <si>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</si>
  <si>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</si>
  <si>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</si>
  <si>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</si>
  <si>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</si>
  <si>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</si>
  <si>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</si>
  <si>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</si>
  <si>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</si>
  <si>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</si>
  <si>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</si>
  <si>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</si>
  <si>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</si>
  <si>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</si>
  <si>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</si>
  <si>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</si>
  <si>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</si>
  <si>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</si>
  <si>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</si>
  <si>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</si>
  <si>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</si>
  <si>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</si>
  <si>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</si>
  <si>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</si>
  <si>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</si>
  <si>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</si>
  <si>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</si>
  <si>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</si>
  <si>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</si>
  <si>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</si>
  <si>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</si>
  <si>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</si>
  <si>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</si>
  <si>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</si>
  <si>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</si>
  <si>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</si>
  <si>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</si>
  <si>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</si>
  <si>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</si>
  <si>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</si>
  <si>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</si>
  <si>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</si>
  <si>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</si>
  <si>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</si>
  <si>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</si>
  <si>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</si>
  <si>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</si>
  <si>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</si>
  <si>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</si>
  <si>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</si>
  <si>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</si>
  <si>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</si>
  <si>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</si>
  <si>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</si>
  <si>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</si>
  <si>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</si>
  <si>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</si>
  <si>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</si>
  <si>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</si>
  <si>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</si>
  <si>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</si>
  <si>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</si>
  <si>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</si>
  <si>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</si>
  <si>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</si>
  <si>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</si>
  <si>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</si>
  <si>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</si>
  <si>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</si>
  <si>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</si>
  <si>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</si>
  <si>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</si>
  <si>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</si>
  <si>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</si>
  <si>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</si>
  <si>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</si>
  <si>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</si>
  <si>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</si>
  <si>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</si>
  <si>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</si>
  <si>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</si>
  <si>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</si>
  <si>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</si>
  <si>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</si>
  <si>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</si>
  <si>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</si>
  <si>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</si>
  <si>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</si>
  <si>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</si>
  <si>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</si>
  <si>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</si>
  <si>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</si>
  <si>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</si>
  <si>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</si>
  <si>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</si>
  <si>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</si>
  <si>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</si>
  <si>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</si>
  <si>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</si>
  <si>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</si>
  <si>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</si>
  <si>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</si>
  <si>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</si>
  <si>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</si>
  <si>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</si>
  <si>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</si>
  <si>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</si>
  <si>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</si>
  <si>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</si>
  <si>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</si>
  <si>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</si>
  <si>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</si>
  <si>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</si>
  <si>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</si>
  <si>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</si>
  <si>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</si>
  <si>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</si>
  <si>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</si>
  <si>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</si>
  <si>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</si>
  <si>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</si>
  <si>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</si>
  <si>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</si>
  <si>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</si>
  <si>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</si>
  <si>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</si>
  <si>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</si>
  <si>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</si>
  <si>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</si>
  <si>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</si>
  <si>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</si>
  <si>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</si>
  <si>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</si>
  <si>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</si>
  <si>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</si>
  <si>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</si>
  <si>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</si>
  <si>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</si>
  <si>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</si>
  <si>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</si>
  <si>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</si>
  <si>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</si>
  <si>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</si>
  <si>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</si>
  <si>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</si>
  <si>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</si>
  <si>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</si>
  <si>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</si>
  <si>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</si>
  <si>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</si>
  <si>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</si>
  <si>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</si>
  <si>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</si>
  <si>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</si>
  <si>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</si>
  <si>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</si>
  <si>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</si>
  <si>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</si>
  <si>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</si>
  <si>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</si>
  <si>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</si>
  <si>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</si>
  <si>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</si>
  <si>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</si>
  <si>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</si>
  <si>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</si>
  <si>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</si>
  <si>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</si>
  <si>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</si>
  <si>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</si>
  <si>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</si>
  <si>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</si>
  <si>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</si>
  <si>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</si>
  <si>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</si>
  <si>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</si>
  <si>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</si>
  <si>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</si>
  <si>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</si>
  <si>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</si>
  <si>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</si>
  <si>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</si>
  <si>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</si>
  <si>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</si>
  <si>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</si>
  <si>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</si>
  <si>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</si>
  <si>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</si>
  <si>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</si>
  <si>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</si>
  <si>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</si>
  <si>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</si>
  <si>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</si>
  <si>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</si>
  <si>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</si>
  <si>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</si>
  <si>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</si>
  <si>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</si>
  <si>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</si>
  <si>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</si>
  <si>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</si>
  <si>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</si>
  <si>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</si>
  <si>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</si>
  <si>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</si>
  <si>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</si>
  <si>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</si>
  <si>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</si>
  <si>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</si>
  <si>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</si>
  <si>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</si>
  <si>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</si>
  <si>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</si>
  <si>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</si>
  <si>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</si>
  <si>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</si>
  <si>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</si>
  <si>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</si>
  <si>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</si>
  <si>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</si>
  <si>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</si>
  <si>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</si>
  <si>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</si>
  <si>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</si>
  <si>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</si>
  <si>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</si>
  <si>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</si>
  <si>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</si>
  <si>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</si>
  <si>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</si>
  <si>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</si>
  <si>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</si>
  <si>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</si>
  <si>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</si>
  <si>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</si>
  <si>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</si>
  <si>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</si>
  <si>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</si>
  <si>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</si>
  <si>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</si>
  <si>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</si>
  <si>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</si>
  <si>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</si>
  <si>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</si>
  <si>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</si>
  <si>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</si>
  <si>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</si>
  <si>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</si>
  <si>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</si>
  <si>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</si>
  <si>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</si>
  <si>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</si>
  <si>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</si>
  <si>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</si>
  <si>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</si>
  <si>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</si>
  <si>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</si>
  <si>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</si>
  <si>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</si>
  <si>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</si>
  <si>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</si>
  <si>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</si>
  <si>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</si>
  <si>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</si>
  <si>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</si>
  <si>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</si>
  <si>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</si>
  <si>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</si>
  <si>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</si>
  <si>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</si>
  <si>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</si>
  <si>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</si>
  <si>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</si>
  <si>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</si>
  <si>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</si>
  <si>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</si>
  <si>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</si>
  <si>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</si>
  <si>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</si>
  <si>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</si>
  <si>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</si>
  <si>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</si>
  <si>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</si>
  <si>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</si>
  <si>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</si>
  <si>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</si>
  <si>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</si>
  <si>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</si>
  <si>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</si>
  <si>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</si>
  <si>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</si>
  <si>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</si>
  <si>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</si>
  <si>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</si>
  <si>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</si>
  <si>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</si>
  <si>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</si>
  <si>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</si>
  <si>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</si>
  <si>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</si>
  <si>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</si>
  <si>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</si>
  <si>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</si>
  <si>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</si>
  <si>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</si>
  <si>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</si>
  <si>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</si>
  <si>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</si>
  <si>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</si>
  <si>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</si>
  <si>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</si>
  <si>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</si>
  <si>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</si>
  <si>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</si>
  <si>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</si>
  <si>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</si>
  <si>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</si>
  <si>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</si>
  <si>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</si>
  <si>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</si>
  <si>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</si>
  <si>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</si>
  <si>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</si>
  <si>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</si>
  <si>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</si>
  <si>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</si>
  <si>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</si>
  <si>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</si>
  <si>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</si>
  <si>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</si>
  <si>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</si>
  <si>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</si>
  <si>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</si>
  <si>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</si>
  <si>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</si>
  <si>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</si>
  <si>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</si>
  <si>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</si>
  <si>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</si>
  <si>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</si>
  <si>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</si>
  <si>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</si>
  <si>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</si>
  <si>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</si>
  <si>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</si>
  <si>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</si>
  <si>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</si>
  <si>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</si>
  <si>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</si>
  <si>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</si>
  <si>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</si>
  <si>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</si>
  <si>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</si>
  <si>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</si>
  <si>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</si>
  <si>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</si>
  <si>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</si>
  <si>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</si>
  <si>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</si>
  <si>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</si>
  <si>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</si>
  <si>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</si>
  <si>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</si>
  <si>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</si>
  <si>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</si>
  <si>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</si>
  <si>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</si>
  <si>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</si>
  <si>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</si>
  <si>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</si>
  <si>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</si>
  <si>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</si>
  <si>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</si>
  <si>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</si>
  <si>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</si>
  <si>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</si>
  <si>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</si>
  <si>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</si>
  <si>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</si>
  <si>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</si>
  <si>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</si>
  <si>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</si>
  <si>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</si>
  <si>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</si>
  <si>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</si>
  <si>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</si>
  <si>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</si>
  <si>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</si>
  <si>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</si>
  <si>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</si>
  <si>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</si>
  <si>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</si>
  <si>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</si>
  <si>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</si>
  <si>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</si>
  <si>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</si>
  <si>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</si>
  <si>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</si>
  <si>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</si>
  <si>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</si>
  <si>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</si>
  <si>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</si>
  <si>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</si>
  <si>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</si>
  <si>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</si>
  <si>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</si>
  <si>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</si>
  <si>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</si>
  <si>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</si>
  <si>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</si>
  <si>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</si>
  <si>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</si>
  <si>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</si>
  <si>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</si>
  <si>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</si>
  <si>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</si>
  <si>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</si>
  <si>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</si>
  <si>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</si>
  <si>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</si>
  <si>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</si>
  <si>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</si>
  <si>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</si>
  <si>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</si>
  <si>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</si>
  <si>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</si>
  <si>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</si>
  <si>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</si>
  <si>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</si>
  <si>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</si>
  <si>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</si>
  <si>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</si>
  <si>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</si>
  <si>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</si>
  <si>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</si>
  <si>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</si>
  <si>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</si>
  <si>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</si>
  <si>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</si>
  <si>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</si>
  <si>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</si>
  <si>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</si>
  <si>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</si>
  <si>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</si>
  <si>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</si>
  <si>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</si>
  <si>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</si>
  <si>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</si>
  <si>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</si>
  <si>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</si>
  <si>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</si>
  <si>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</si>
  <si>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</si>
  <si>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</si>
  <si>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</si>
  <si>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</si>
  <si>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</si>
  <si>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</si>
  <si>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</si>
  <si>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</si>
  <si>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</si>
  <si>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</si>
  <si>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</si>
  <si>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</si>
  <si>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</si>
  <si>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</si>
  <si>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</si>
  <si>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</si>
  <si>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</si>
  <si>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</si>
  <si>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</si>
  <si>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</si>
  <si>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</si>
  <si>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</si>
  <si>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</si>
  <si>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</si>
  <si>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</si>
  <si>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</si>
  <si>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</si>
  <si>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</si>
  <si>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</si>
  <si>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</si>
  <si>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</si>
  <si>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</si>
  <si>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</si>
  <si>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</si>
  <si>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</si>
  <si>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</si>
  <si>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</si>
  <si>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</si>
  <si>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</si>
  <si>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</si>
  <si>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</si>
  <si>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</si>
  <si>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</si>
  <si>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</si>
  <si>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</si>
  <si>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</si>
  <si>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</si>
  <si>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</si>
  <si>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</si>
  <si>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</si>
  <si>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</si>
  <si>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</si>
  <si>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</si>
  <si>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</si>
  <si>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</si>
  <si>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</si>
  <si>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</si>
  <si>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</si>
  <si>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</si>
  <si>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</si>
  <si>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</si>
  <si>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</si>
  <si>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</si>
  <si>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</si>
  <si>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</si>
  <si>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</si>
  <si>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</si>
  <si>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</si>
  <si>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</si>
  <si>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</si>
  <si>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</si>
  <si>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</si>
  <si>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</si>
  <si>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</si>
  <si>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</si>
  <si>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</si>
  <si>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</si>
  <si>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</si>
  <si>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</si>
  <si>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</si>
  <si>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</si>
  <si>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</si>
  <si>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</si>
  <si>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</si>
  <si>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</si>
  <si>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</si>
  <si>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</si>
  <si>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</si>
  <si>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</si>
  <si>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</si>
  <si>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</si>
  <si>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</si>
  <si>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</si>
  <si>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</si>
  <si>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</si>
  <si>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</si>
  <si>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</si>
  <si>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</si>
  <si>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</si>
  <si>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</si>
  <si>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</si>
  <si>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</si>
  <si>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</si>
  <si>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</si>
  <si>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</si>
  <si>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</si>
  <si>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</si>
  <si>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</si>
  <si>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</si>
  <si>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</si>
  <si>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</si>
  <si>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</si>
  <si>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</si>
  <si>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</si>
  <si>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</si>
  <si>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</si>
  <si>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</si>
  <si>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</si>
  <si>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</si>
  <si>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</si>
  <si>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</si>
  <si>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</si>
  <si>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</si>
  <si>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</si>
  <si>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</si>
  <si>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</si>
  <si>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</si>
  <si>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</si>
  <si>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</si>
  <si>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</si>
  <si>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</si>
  <si>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</si>
  <si>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</si>
  <si>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</si>
  <si>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</si>
  <si>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</si>
  <si>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</si>
  <si>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</si>
  <si>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</si>
  <si>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</si>
  <si>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</si>
  <si>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</si>
  <si>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</si>
  <si>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</si>
  <si>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</si>
  <si>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</si>
  <si>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</si>
  <si>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</si>
  <si>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</si>
  <si>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</si>
  <si>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</si>
  <si>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</si>
  <si>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</si>
  <si>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</si>
  <si>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</si>
  <si>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</si>
  <si>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</si>
  <si>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</si>
  <si>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</si>
  <si>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</si>
  <si>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</si>
  <si>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</si>
  <si>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</si>
  <si>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</si>
  <si>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</si>
  <si>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</si>
  <si>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</si>
  <si>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</si>
  <si>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</si>
  <si>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</si>
  <si>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</si>
  <si>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</si>
  <si>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</si>
  <si>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</si>
  <si>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</si>
  <si>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</si>
  <si>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</si>
  <si>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</si>
  <si>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</si>
  <si>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</si>
  <si>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</si>
  <si>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</si>
  <si>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</si>
  <si>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</si>
  <si>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</si>
  <si>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</si>
  <si>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</si>
  <si>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</si>
  <si>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</si>
  <si>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</si>
  <si>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</si>
  <si>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</si>
  <si>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</si>
  <si>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</si>
  <si>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</si>
  <si>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</si>
  <si>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</si>
  <si>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</si>
  <si>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</si>
  <si>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</si>
  <si>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</si>
  <si>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</si>
  <si>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</si>
  <si>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</si>
  <si>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</si>
  <si>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</si>
  <si>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</si>
  <si>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</si>
  <si>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</si>
  <si>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</si>
  <si>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</si>
  <si>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</si>
  <si>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</si>
  <si>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</si>
  <si>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</si>
  <si>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</si>
  <si>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</si>
  <si>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</si>
  <si>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</si>
  <si>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</si>
  <si>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</si>
  <si>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</si>
  <si>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</si>
  <si>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</si>
  <si>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</si>
  <si>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</si>
  <si>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</si>
  <si>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</si>
  <si>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</si>
  <si>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</si>
  <si>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</si>
  <si>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</si>
  <si>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</si>
  <si>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</si>
  <si>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</si>
  <si>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</si>
  <si>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</si>
  <si>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</si>
  <si>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</si>
  <si>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</si>
  <si>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</si>
  <si>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</si>
  <si>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</si>
  <si>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</si>
  <si>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</si>
  <si>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</si>
  <si>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</si>
  <si>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</si>
  <si>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</si>
  <si>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</si>
  <si>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</si>
  <si>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</si>
  <si>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</si>
  <si>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</si>
  <si>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</si>
  <si>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</si>
  <si>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</si>
  <si>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</si>
  <si>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</si>
  <si>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</si>
  <si>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</si>
  <si>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</si>
  <si>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</si>
  <si>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</si>
  <si>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</si>
  <si>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</si>
  <si>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</si>
  <si>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</si>
  <si>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</si>
  <si>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</si>
  <si>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</si>
  <si>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</si>
  <si>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</si>
  <si>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</si>
  <si>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</si>
  <si>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</si>
  <si>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</si>
  <si>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</si>
  <si>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</si>
  <si>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</si>
  <si>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</si>
  <si>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</si>
  <si>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</si>
  <si>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</si>
  <si>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</si>
  <si>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</si>
  <si>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</si>
  <si>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</si>
  <si>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</si>
  <si>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</si>
  <si>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</si>
  <si>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</si>
  <si>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</si>
  <si>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</si>
  <si>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</si>
  <si>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</si>
  <si>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</si>
  <si>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</si>
  <si>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</si>
  <si>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</si>
  <si>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</si>
  <si>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</si>
  <si>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</si>
  <si>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</si>
  <si>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</si>
  <si>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</si>
  <si>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</si>
  <si>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</si>
  <si>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</si>
  <si>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</si>
  <si>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</si>
  <si>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</si>
  <si>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</si>
  <si>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</si>
  <si>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</si>
  <si>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</si>
  <si>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</si>
  <si>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</si>
  <si>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</si>
  <si>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</si>
  <si>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</si>
  <si>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</si>
  <si>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</si>
  <si>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</si>
  <si>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</si>
  <si>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</si>
  <si>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</si>
  <si>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</si>
  <si>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</si>
  <si>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</si>
  <si>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</si>
  <si>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</si>
  <si>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</si>
  <si>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</si>
  <si>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</si>
  <si>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</si>
  <si>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</si>
  <si>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</si>
  <si>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</si>
  <si>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</si>
  <si>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</si>
  <si>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</si>
  <si>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</si>
  <si>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</si>
  <si>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</si>
  <si>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</si>
  <si>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</si>
  <si>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</si>
  <si>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</si>
  <si>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</si>
  <si>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</si>
  <si>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</si>
  <si>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</si>
  <si>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</si>
  <si>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</si>
  <si>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</si>
  <si>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</si>
  <si>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</si>
  <si>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</si>
  <si>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</si>
  <si>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</si>
  <si>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</si>
  <si>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</si>
  <si>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</si>
  <si>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</si>
  <si>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</si>
  <si>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</si>
  <si>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</si>
  <si>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</si>
  <si>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</si>
  <si>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</si>
  <si>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</si>
  <si>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</si>
  <si>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</si>
  <si>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</si>
  <si>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</si>
  <si>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</si>
  <si>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</si>
  <si>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</si>
  <si>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</si>
  <si>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</si>
  <si>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</si>
  <si>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</si>
  <si>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</si>
  <si>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</si>
  <si>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</si>
  <si>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</si>
  <si>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</si>
  <si>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</si>
  <si>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</si>
  <si>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</si>
  <si>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</si>
  <si>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</si>
  <si>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</si>
  <si>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</si>
  <si>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</si>
  <si>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</si>
  <si>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</si>
  <si>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</si>
  <si>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</si>
  <si>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</si>
  <si>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</si>
  <si>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</si>
  <si>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</si>
  <si>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</si>
  <si>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</si>
  <si>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</si>
  <si>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</si>
  <si>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</si>
  <si>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</si>
  <si>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</si>
  <si>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</si>
  <si>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</si>
  <si>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</si>
  <si>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</si>
  <si>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</si>
  <si>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</si>
  <si>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</si>
  <si>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</si>
  <si>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</si>
  <si>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</si>
  <si>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</si>
  <si>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</si>
  <si>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</si>
  <si>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</si>
  <si>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</si>
  <si>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</si>
  <si>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</si>
  <si>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</si>
  <si>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</si>
  <si>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</si>
  <si>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</si>
  <si>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</si>
  <si>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</si>
  <si>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</si>
  <si>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</si>
  <si>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</si>
  <si>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</si>
  <si>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</si>
  <si>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</si>
  <si>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</si>
  <si>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</si>
  <si>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</si>
  <si>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</si>
  <si>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</si>
  <si>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</si>
  <si>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</si>
  <si>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</si>
  <si>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</si>
  <si>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</si>
  <si>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</si>
  <si>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</si>
  <si>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</si>
  <si>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</si>
  <si>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</si>
  <si>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</si>
  <si>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</si>
  <si>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</si>
  <si>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</si>
  <si>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</si>
  <si>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</si>
  <si>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</si>
  <si>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</si>
  <si>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</si>
  <si>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</si>
  <si>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</si>
  <si>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</si>
  <si>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</si>
  <si>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</si>
  <si>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</si>
  <si>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</si>
  <si>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</si>
  <si>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</si>
  <si>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</si>
  <si>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</si>
  <si>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</si>
  <si>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</si>
  <si>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</si>
  <si>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</si>
  <si>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</si>
  <si>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</si>
  <si>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</si>
  <si>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</si>
  <si>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</si>
  <si>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</si>
  <si>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</si>
  <si>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</si>
  <si>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</si>
  <si>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</si>
  <si>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</si>
  <si>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</si>
  <si>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</si>
  <si>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</si>
  <si>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</si>
  <si>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</si>
  <si>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</si>
  <si>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</si>
  <si>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</si>
  <si>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</si>
  <si>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</si>
  <si>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</si>
  <si>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</si>
  <si>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</si>
  <si>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</si>
  <si>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</si>
  <si>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</si>
  <si>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</si>
  <si>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</si>
  <si>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</si>
  <si>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</si>
  <si>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</si>
  <si>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</si>
  <si>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</si>
  <si>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</si>
  <si>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</si>
  <si>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</si>
  <si>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</si>
  <si>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</si>
  <si>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</si>
  <si>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</si>
  <si>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</si>
  <si>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</si>
  <si>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</si>
  <si>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</si>
  <si>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</si>
  <si>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</si>
  <si>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</si>
  <si>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</si>
  <si>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</si>
  <si>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</si>
  <si>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</si>
  <si>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</si>
  <si>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</si>
  <si>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</si>
  <si>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</si>
  <si>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</si>
  <si>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</si>
  <si>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</si>
  <si>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</si>
  <si>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</si>
  <si>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</si>
  <si>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</si>
  <si>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</si>
  <si>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</si>
  <si>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</si>
  <si>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</si>
  <si>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</si>
  <si>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</si>
  <si>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</si>
  <si>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</si>
  <si>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</si>
  <si>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</si>
  <si>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</si>
  <si>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</si>
  <si>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</si>
  <si>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</si>
  <si>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</si>
  <si>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</si>
  <si>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</si>
  <si>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</si>
  <si>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</si>
  <si>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</si>
  <si>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</si>
  <si>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</si>
  <si>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</si>
  <si>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</si>
  <si>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</si>
  <si>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</si>
  <si>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</si>
  <si>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</si>
  <si>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</si>
  <si>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</si>
  <si>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</si>
  <si>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</si>
  <si>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</si>
  <si>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</si>
  <si>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</si>
  <si>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</si>
  <si>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</si>
  <si>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</si>
  <si>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</si>
  <si>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</si>
  <si>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</si>
  <si>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</si>
  <si>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</si>
  <si>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</si>
  <si>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</si>
  <si>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</si>
  <si>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</si>
  <si>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</si>
  <si>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</si>
  <si>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</si>
  <si>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</si>
  <si>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</si>
  <si>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</si>
  <si>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</si>
  <si>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</si>
  <si>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</si>
  <si>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</si>
  <si>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</si>
  <si>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</si>
  <si>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</si>
  <si>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</si>
  <si>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</si>
  <si>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</si>
  <si>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</si>
  <si>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</si>
  <si>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</si>
  <si>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</si>
  <si>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</si>
  <si>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</si>
  <si>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</si>
  <si>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</si>
  <si>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</si>
  <si>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</si>
  <si>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</si>
  <si>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</si>
  <si>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</si>
  <si>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</si>
  <si>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</si>
  <si>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</si>
  <si>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</si>
  <si>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</si>
  <si>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</si>
  <si>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</si>
  <si>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</si>
  <si>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</si>
  <si>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</si>
  <si>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</si>
  <si>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</si>
  <si>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</si>
  <si>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</si>
  <si>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</si>
  <si>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</si>
  <si>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</si>
  <si>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</si>
  <si>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</si>
  <si>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</si>
  <si>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</si>
  <si>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</si>
  <si>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</si>
  <si>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</si>
  <si>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</si>
  <si>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</si>
  <si>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</si>
  <si>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</si>
  <si>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</si>
  <si>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</si>
  <si>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</si>
  <si>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</si>
  <si>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</si>
  <si>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</si>
  <si>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</si>
  <si>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</si>
  <si>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</si>
  <si>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</si>
  <si>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</si>
  <si>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</si>
  <si>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</si>
  <si>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</si>
  <si>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</si>
  <si>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</si>
  <si>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</si>
  <si>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</si>
  <si>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</si>
  <si>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</si>
  <si>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</si>
  <si>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</si>
  <si>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</si>
  <si>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</si>
  <si>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</si>
  <si>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</si>
  <si>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</si>
  <si>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</si>
  <si>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</si>
  <si>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</si>
  <si>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</si>
  <si>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</si>
  <si>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</si>
  <si>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</si>
  <si>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</si>
  <si>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</si>
  <si>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</si>
  <si>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</si>
  <si>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</si>
  <si>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</si>
  <si>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</si>
  <si>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</si>
  <si>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</si>
  <si>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</si>
  <si>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</si>
  <si>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</si>
  <si>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</si>
  <si>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</si>
  <si>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</si>
  <si>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</si>
  <si>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</si>
  <si>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</si>
  <si>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</si>
  <si>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</si>
  <si>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</si>
  <si>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</si>
  <si>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</si>
  <si>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</si>
  <si>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</si>
  <si>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</si>
  <si>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</si>
  <si>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</si>
  <si>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</si>
  <si>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</si>
  <si>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</si>
  <si>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</si>
  <si>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</si>
  <si>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</si>
  <si>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</si>
  <si>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</si>
  <si>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</si>
  <si>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</si>
  <si>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</si>
  <si>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</si>
  <si>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</si>
  <si>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</si>
  <si>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</si>
  <si>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</si>
  <si>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</si>
  <si>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</si>
  <si>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</si>
  <si>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</si>
  <si>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</si>
  <si>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</si>
  <si>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</si>
  <si>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</si>
  <si>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</si>
  <si>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</si>
  <si>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</si>
  <si>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</si>
  <si>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</si>
  <si>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</si>
  <si>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</si>
  <si>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</si>
  <si>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</si>
  <si>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</si>
  <si>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</si>
  <si>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</si>
  <si>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</si>
  <si>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</si>
  <si>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</si>
  <si>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</si>
  <si>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</si>
  <si>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</si>
  <si>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</si>
  <si>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</si>
  <si>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</si>
  <si>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</si>
  <si>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</si>
  <si>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</si>
  <si>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</si>
  <si>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</si>
  <si>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</si>
  <si>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</si>
  <si>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</si>
  <si>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</si>
  <si>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</si>
  <si>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</si>
  <si>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</si>
  <si>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</si>
  <si>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</si>
  <si>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</si>
  <si>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</si>
  <si>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</si>
  <si>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</si>
  <si>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</si>
  <si>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</si>
  <si>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</si>
  <si>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</si>
  <si>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</si>
  <si>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</si>
  <si>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</si>
  <si>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</si>
  <si>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</si>
  <si>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</si>
  <si>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</si>
  <si>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</si>
  <si>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</si>
  <si>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</si>
  <si>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</si>
  <si>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</si>
  <si>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</si>
  <si>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</si>
  <si>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</si>
  <si>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</si>
  <si>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</si>
  <si>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</si>
  <si>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</si>
  <si>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</si>
  <si>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</si>
  <si>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</si>
  <si>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</si>
  <si>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</si>
  <si>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</si>
  <si>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</si>
  <si>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</si>
  <si>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</si>
  <si>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</si>
  <si>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</si>
  <si>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</si>
  <si>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</si>
  <si>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</si>
  <si>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</si>
  <si>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</si>
  <si>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</si>
  <si>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</si>
  <si>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</si>
  <si>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</si>
  <si>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</si>
  <si>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</si>
  <si>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</si>
  <si>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</si>
  <si>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</si>
  <si>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</si>
  <si>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</si>
  <si>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</si>
  <si>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</si>
  <si>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</si>
  <si>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</si>
  <si>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</si>
  <si>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</si>
  <si>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</si>
  <si>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</si>
  <si>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</si>
  <si>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</si>
  <si>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</si>
  <si>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</si>
  <si>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</si>
  <si>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</si>
  <si>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</si>
  <si>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</si>
  <si>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</si>
  <si>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</si>
  <si>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</si>
  <si>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</si>
  <si>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</si>
  <si>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</si>
  <si>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</si>
  <si>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</si>
  <si>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</si>
  <si>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</si>
  <si>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</si>
  <si>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</si>
  <si>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</si>
  <si>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</si>
  <si>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</si>
  <si>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</si>
  <si>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</si>
  <si>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</si>
  <si>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</si>
  <si>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</si>
  <si>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</si>
  <si>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</si>
  <si>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</si>
  <si>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</si>
  <si>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</si>
  <si>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</si>
  <si>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</si>
  <si>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</si>
  <si>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</si>
  <si>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</si>
  <si>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</si>
  <si>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</si>
  <si>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</si>
  <si>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</si>
  <si>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</si>
  <si>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</si>
  <si>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</si>
  <si>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</si>
  <si>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</si>
  <si>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</si>
  <si>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</si>
  <si>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</si>
  <si>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</si>
  <si>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</si>
  <si>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</si>
  <si>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</si>
  <si>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</si>
  <si>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</si>
  <si>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</si>
  <si>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</si>
  <si>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</si>
  <si>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</si>
  <si>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</si>
  <si>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</si>
  <si>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</si>
  <si>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</si>
  <si>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</si>
  <si>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</si>
  <si>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</si>
  <si>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</si>
  <si>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</si>
  <si>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</si>
  <si>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</si>
  <si>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</si>
  <si>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</si>
  <si>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</si>
  <si>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</si>
  <si>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</si>
  <si>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</si>
  <si>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</si>
  <si>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</si>
  <si>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</si>
  <si>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</si>
  <si>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</si>
  <si>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</si>
  <si>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</si>
  <si>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</si>
  <si>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</si>
  <si>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</si>
  <si>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</si>
  <si>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</si>
  <si>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</si>
  <si>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</si>
  <si>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</si>
  <si>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</si>
  <si>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</si>
  <si>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</si>
  <si>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</si>
  <si>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</si>
  <si>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</si>
  <si>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</si>
  <si>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</si>
  <si>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</si>
  <si>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</si>
  <si>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</si>
  <si>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</si>
  <si>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</si>
  <si>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</si>
  <si>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</si>
  <si>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</si>
  <si>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</si>
  <si>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</si>
  <si>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</si>
  <si>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</si>
  <si>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</si>
  <si>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</si>
  <si>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</si>
  <si>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</si>
  <si>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</si>
  <si>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</si>
  <si>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</si>
  <si>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</si>
  <si>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</si>
  <si>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</si>
  <si>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</si>
  <si>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</si>
  <si>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</si>
  <si>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</si>
  <si>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</si>
  <si>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</si>
  <si>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</si>
  <si>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</si>
  <si>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</si>
  <si>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</si>
  <si>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</si>
  <si>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</si>
  <si>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</si>
  <si>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</si>
  <si>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</si>
  <si>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</si>
  <si>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</si>
  <si>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</si>
  <si>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</si>
  <si>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</si>
  <si>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</si>
  <si>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</si>
  <si>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</si>
  <si>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</si>
  <si>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</si>
  <si>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</si>
  <si>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</si>
  <si>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</si>
  <si>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</si>
  <si>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</si>
  <si>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</si>
  <si>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</si>
  <si>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</si>
  <si>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</si>
  <si>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</si>
  <si>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</si>
  <si>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</si>
  <si>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</si>
  <si>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</si>
  <si>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</si>
  <si>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</si>
  <si>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</si>
  <si>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</si>
  <si>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</si>
  <si>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</si>
  <si>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</si>
  <si>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</si>
  <si>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</si>
  <si>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</si>
  <si>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</si>
  <si>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</si>
  <si>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</si>
  <si>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</si>
  <si>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</si>
  <si>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</si>
  <si>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</si>
  <si>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</si>
  <si>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</si>
  <si>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</si>
  <si>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</si>
  <si>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</si>
  <si>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</si>
  <si>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</si>
  <si>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</si>
  <si>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</si>
  <si>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</si>
  <si>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</si>
  <si>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</si>
  <si>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</si>
  <si>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</si>
  <si>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</si>
  <si>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</si>
  <si>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</si>
  <si>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</si>
  <si>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</si>
  <si>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</si>
  <si>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</si>
  <si>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</si>
  <si>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</si>
  <si>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</si>
  <si>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</si>
  <si>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</si>
  <si>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</si>
  <si>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</si>
  <si>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</si>
  <si>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</si>
  <si>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</si>
  <si>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</si>
  <si>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</si>
  <si>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</si>
  <si>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</si>
  <si>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</si>
  <si>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</si>
  <si>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</si>
  <si>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</si>
  <si>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</si>
  <si>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</si>
  <si>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</si>
  <si>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</si>
  <si>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</si>
  <si>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</si>
  <si>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</si>
  <si>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</si>
  <si>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</si>
  <si>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</si>
  <si>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</si>
  <si>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</si>
  <si>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</si>
  <si>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</si>
  <si>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</si>
  <si>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</si>
  <si>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</si>
  <si>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</si>
  <si>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</si>
  <si>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</si>
  <si>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</si>
  <si>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</si>
  <si>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</si>
  <si>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</si>
  <si>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</si>
  <si>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</si>
  <si>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</si>
  <si>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</si>
  <si>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</si>
  <si>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</si>
  <si>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</si>
  <si>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</si>
  <si>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</si>
  <si>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</si>
  <si>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</si>
  <si>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</si>
  <si>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</si>
  <si>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</si>
  <si>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</si>
  <si>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</si>
  <si>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</si>
  <si>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</si>
  <si>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</si>
  <si>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</si>
  <si>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</si>
  <si>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</si>
  <si>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</si>
  <si>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</si>
  <si>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</si>
  <si>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</si>
  <si>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</si>
  <si>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</si>
  <si>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</si>
  <si>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</si>
  <si>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</si>
  <si>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</si>
  <si>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</si>
  <si>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</si>
  <si>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</si>
  <si>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</si>
  <si>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</si>
  <si>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</si>
  <si>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</si>
  <si>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</si>
  <si>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</si>
  <si>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</si>
  <si>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</si>
  <si>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</si>
  <si>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</si>
  <si>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</si>
  <si>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</si>
  <si>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</si>
  <si>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</si>
  <si>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</si>
  <si>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</si>
  <si>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</si>
  <si>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</si>
  <si>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</si>
  <si>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</si>
  <si>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</si>
  <si>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</si>
  <si>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</si>
  <si>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</si>
  <si>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</si>
  <si>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</si>
  <si>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</si>
  <si>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</si>
  <si>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</si>
  <si>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</si>
  <si>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</si>
  <si>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</si>
  <si>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</si>
  <si>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</si>
  <si>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</si>
  <si>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</si>
  <si>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</si>
  <si>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</si>
  <si>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</si>
  <si>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</si>
  <si>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</si>
  <si>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</si>
  <si>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</si>
  <si>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</si>
  <si>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</si>
  <si>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</si>
  <si>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</si>
  <si>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</si>
  <si>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</si>
  <si>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</si>
  <si>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</si>
  <si>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</si>
  <si>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</si>
  <si>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</si>
  <si>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</si>
  <si>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</si>
  <si>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</si>
  <si>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</si>
  <si>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</si>
  <si>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</si>
  <si>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</si>
  <si>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</si>
  <si>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</si>
  <si>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</si>
  <si>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</si>
  <si>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</si>
  <si>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</si>
  <si>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</si>
  <si>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</si>
  <si>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</si>
  <si>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</si>
  <si>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</si>
  <si>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</si>
  <si>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</si>
  <si>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</si>
  <si>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</si>
  <si>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</si>
  <si>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</si>
  <si>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</si>
  <si>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</si>
  <si>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</si>
  <si>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</si>
  <si>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</si>
  <si>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</si>
  <si>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</si>
  <si>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</si>
  <si>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</si>
  <si>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</si>
  <si>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</si>
  <si>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</si>
  <si>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</si>
  <si>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</si>
  <si>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</si>
  <si>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</si>
  <si>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</si>
  <si>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</si>
  <si>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</si>
  <si>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</si>
  <si>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</si>
  <si>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</si>
  <si>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</si>
  <si>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</si>
  <si>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</si>
  <si>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</si>
  <si>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</si>
  <si>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</si>
  <si>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</si>
  <si>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</si>
  <si>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</si>
  <si>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</si>
  <si>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</si>
  <si>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</si>
  <si>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</si>
  <si>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</si>
  <si>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</si>
  <si>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</si>
  <si>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</si>
  <si>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</si>
  <si>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</si>
  <si>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</si>
  <si>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</si>
  <si>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</si>
  <si>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</si>
  <si>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</si>
  <si>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</si>
  <si>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</si>
  <si>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</si>
  <si>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</si>
  <si>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</si>
  <si>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</si>
  <si>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</si>
  <si>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</si>
  <si>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</si>
  <si>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</si>
  <si>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</si>
  <si>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</si>
  <si>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</si>
  <si>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</si>
  <si>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</si>
  <si>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</si>
  <si>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</si>
  <si>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</si>
  <si>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</si>
  <si>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</si>
  <si>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</si>
  <si>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</si>
  <si>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</si>
  <si>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</si>
  <si>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</si>
  <si>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</si>
  <si>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</si>
  <si>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</si>
  <si>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</si>
  <si>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</si>
  <si>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</si>
  <si>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</si>
  <si>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</si>
  <si>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</si>
  <si>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</si>
  <si>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</si>
  <si>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</si>
  <si>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</si>
  <si>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</si>
  <si>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</si>
  <si>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</si>
  <si>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</si>
  <si>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</si>
  <si>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</si>
  <si>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</si>
  <si>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</si>
  <si>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</si>
  <si>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</si>
  <si>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</si>
  <si>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</si>
  <si>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</si>
  <si>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</si>
  <si>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</si>
  <si>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</si>
  <si>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</si>
  <si>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</si>
  <si>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</si>
  <si>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</si>
  <si>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</si>
  <si>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</si>
  <si>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</si>
  <si>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</si>
  <si>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</si>
  <si>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</si>
  <si>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</si>
  <si>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</si>
  <si>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</si>
  <si>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</si>
  <si>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</si>
  <si>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</si>
  <si>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</si>
  <si>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</si>
  <si>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</si>
  <si>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</si>
  <si>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</si>
  <si>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</si>
  <si>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</si>
  <si>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</si>
  <si>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</si>
  <si>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</si>
  <si>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</si>
  <si>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</si>
  <si>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</si>
  <si>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</si>
  <si>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</si>
  <si>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</si>
  <si>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</si>
  <si>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</si>
  <si>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</si>
  <si>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</si>
  <si>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</si>
  <si>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</si>
  <si>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</si>
  <si>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</si>
  <si>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</si>
  <si>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</si>
  <si>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</si>
  <si>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</si>
  <si>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</si>
  <si>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</si>
  <si>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</si>
  <si>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</si>
  <si>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</si>
  <si>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</si>
  <si>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</si>
  <si>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</si>
  <si>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</si>
  <si>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</si>
  <si>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</si>
  <si>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</si>
  <si>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</si>
  <si>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</si>
  <si>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</si>
  <si>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</si>
  <si>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</si>
  <si>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</si>
  <si>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</si>
  <si>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</si>
  <si>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</si>
  <si>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</si>
  <si>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</si>
  <si>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</si>
  <si>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</si>
  <si>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</si>
  <si>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</si>
  <si>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</si>
  <si>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</si>
  <si>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</si>
  <si>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</si>
  <si>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</si>
  <si>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</si>
  <si>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</si>
  <si>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</si>
  <si>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</si>
  <si>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</si>
  <si>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</si>
  <si>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</si>
  <si>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</si>
  <si>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</si>
  <si>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</si>
  <si>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</si>
  <si>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</si>
  <si>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</si>
  <si>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</si>
  <si>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</si>
  <si>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</si>
  <si>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</si>
  <si>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</si>
  <si>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</si>
  <si>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</si>
  <si>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</si>
  <si>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</si>
  <si>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</si>
  <si>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</si>
  <si>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</si>
  <si>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</si>
  <si>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</si>
  <si>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</si>
  <si>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</si>
  <si>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</si>
  <si>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</si>
  <si>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</si>
  <si>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</si>
  <si>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</si>
  <si>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</si>
  <si>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</si>
  <si>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</si>
  <si>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</si>
  <si>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</si>
  <si>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</si>
  <si>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</si>
  <si>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</si>
  <si>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</si>
  <si>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</si>
  <si>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</si>
  <si>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</si>
  <si>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</si>
  <si>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</si>
  <si>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</si>
  <si>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</si>
  <si>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</si>
  <si>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</si>
  <si>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</si>
  <si>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</si>
  <si>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</si>
  <si>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</si>
  <si>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</si>
  <si>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</si>
  <si>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</si>
  <si>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</si>
  <si>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</si>
  <si>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</si>
  <si>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</si>
  <si>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</si>
  <si>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</si>
  <si>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</si>
  <si>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</si>
  <si>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</si>
  <si>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</si>
  <si>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</si>
  <si>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</si>
  <si>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</si>
  <si>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</si>
  <si>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</si>
  <si>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</si>
  <si>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</si>
  <si>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</si>
  <si>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</si>
  <si>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</si>
  <si>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</si>
  <si>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</si>
  <si>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</si>
  <si>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</si>
  <si>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</si>
  <si>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</si>
  <si>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</si>
  <si>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</si>
  <si>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</si>
  <si>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</si>
  <si>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</si>
  <si>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</si>
  <si>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</si>
  <si>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</si>
  <si>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</si>
  <si>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</si>
  <si>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</si>
  <si>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</si>
  <si>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</si>
  <si>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</si>
  <si>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</si>
  <si>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</si>
  <si>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</si>
  <si>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</si>
  <si>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</si>
  <si>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</si>
  <si>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</si>
  <si>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</si>
  <si>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</si>
  <si>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</si>
  <si>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</si>
  <si>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</si>
  <si>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</si>
  <si>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</si>
  <si>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</si>
  <si>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</si>
  <si>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</si>
  <si>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</si>
  <si>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</si>
  <si>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</si>
  <si>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</si>
  <si>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</si>
  <si>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</si>
  <si>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</si>
  <si>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</si>
  <si>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</si>
  <si>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</si>
  <si>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</si>
  <si>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</si>
  <si>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</si>
  <si>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</si>
  <si>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</si>
  <si>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</si>
  <si>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</si>
  <si>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</si>
  <si>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</si>
  <si>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</si>
  <si>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</si>
  <si>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</si>
  <si>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</si>
  <si>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</si>
  <si>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</si>
  <si>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</si>
  <si>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</si>
  <si>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</si>
  <si>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</si>
  <si>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</si>
  <si>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</si>
  <si>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</si>
  <si>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</si>
  <si>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</si>
  <si>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</si>
  <si>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</si>
  <si>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</si>
  <si>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</si>
  <si>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</si>
  <si>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</si>
  <si>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</si>
  <si>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</si>
  <si>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</si>
  <si>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</si>
  <si>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</si>
  <si>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</si>
  <si>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</si>
  <si>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</si>
  <si>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</si>
  <si>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</si>
  <si>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</si>
  <si>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</si>
  <si>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</si>
  <si>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</si>
  <si>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</si>
  <si>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</si>
  <si>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</si>
  <si>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</si>
  <si>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</si>
  <si>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</si>
  <si>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</si>
  <si>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</si>
  <si>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</si>
  <si>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</si>
  <si>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</si>
  <si>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</si>
  <si>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</si>
  <si>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</si>
  <si>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</si>
  <si>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</si>
  <si>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</si>
  <si>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</si>
  <si>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</si>
  <si>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</si>
  <si>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</si>
  <si>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</si>
  <si>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</si>
  <si>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</si>
  <si>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</si>
  <si>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</si>
  <si>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</si>
  <si>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</si>
  <si>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</si>
  <si>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</si>
  <si>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</si>
  <si>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</si>
  <si>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</si>
  <si>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</si>
  <si>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</si>
  <si>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</si>
  <si>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</si>
  <si>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</si>
  <si>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</si>
  <si>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</si>
  <si>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</si>
  <si>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</si>
  <si>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</si>
  <si>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</si>
  <si>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</si>
  <si>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</si>
  <si>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</si>
  <si>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</si>
  <si>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</si>
  <si>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</si>
  <si>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</si>
  <si>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</si>
  <si>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</si>
  <si>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</si>
  <si>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</si>
  <si>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</si>
  <si>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</si>
  <si>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</si>
  <si>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</si>
  <si>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</si>
  <si>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</si>
  <si>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</si>
  <si>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</si>
  <si>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</si>
  <si>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</si>
  <si>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</si>
  <si>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</si>
  <si>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</si>
  <si>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</si>
  <si>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</si>
  <si>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</si>
  <si>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</si>
  <si>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</si>
  <si>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</si>
  <si>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</si>
  <si>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</si>
  <si>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</si>
  <si>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</si>
  <si>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</si>
  <si>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</si>
  <si>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</si>
  <si>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</si>
  <si>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</si>
  <si>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</si>
  <si>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</si>
  <si>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</si>
  <si>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</si>
  <si>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</si>
  <si>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</si>
  <si>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</si>
  <si>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</si>
  <si>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</si>
  <si>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</si>
  <si>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</si>
  <si>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</si>
  <si>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</si>
  <si>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</si>
  <si>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</si>
  <si>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</si>
  <si>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</si>
  <si>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</si>
  <si>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</si>
  <si>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</si>
  <si>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</si>
  <si>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</si>
  <si>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</si>
  <si>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</si>
  <si>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</si>
  <si>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</si>
  <si>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</si>
  <si>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</si>
  <si>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</si>
  <si>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</si>
  <si>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</si>
  <si>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</si>
  <si>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</si>
  <si>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</si>
  <si>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</si>
  <si>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</si>
  <si>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</si>
  <si>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</si>
  <si>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</si>
  <si>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</si>
  <si>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</si>
  <si>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</si>
  <si>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</si>
  <si>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</si>
  <si>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</si>
  <si>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</si>
  <si>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</si>
  <si>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</si>
  <si>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</si>
  <si>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</si>
  <si>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</si>
  <si>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</si>
  <si>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</si>
  <si>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</si>
  <si>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</si>
  <si>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</si>
  <si>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</si>
  <si>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</si>
  <si>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</si>
  <si>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</si>
  <si>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</si>
  <si>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</si>
  <si>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</si>
  <si>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</si>
  <si>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</si>
  <si>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</si>
  <si>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</si>
  <si>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</si>
  <si>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</si>
  <si>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</si>
  <si>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</si>
  <si>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</si>
  <si>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</si>
  <si>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</si>
  <si>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</si>
  <si>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</si>
  <si>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</si>
  <si>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</si>
  <si>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</si>
  <si>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</si>
  <si>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</si>
  <si>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</si>
  <si>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</si>
  <si>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</si>
  <si>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</si>
  <si>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</si>
  <si>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</si>
  <si>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</si>
  <si>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</si>
  <si>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</si>
  <si>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</si>
  <si>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</si>
  <si>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</si>
  <si>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</si>
  <si>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</si>
  <si>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</si>
  <si>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</si>
  <si>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</si>
  <si>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</si>
  <si>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</si>
  <si>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</si>
  <si>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</si>
  <si>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</si>
  <si>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</si>
  <si>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</si>
  <si>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</si>
  <si>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</si>
  <si>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</si>
  <si>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</si>
  <si>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</si>
  <si>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</si>
  <si>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</si>
  <si>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</si>
  <si>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</si>
  <si>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</si>
  <si>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</si>
  <si>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</si>
  <si>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</si>
  <si>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</si>
  <si>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</si>
  <si>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</si>
  <si>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</si>
  <si>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</si>
  <si>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</si>
  <si>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</si>
  <si>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</si>
  <si>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</si>
  <si>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</si>
  <si>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</si>
  <si>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</si>
  <si>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</si>
  <si>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</si>
  <si>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</si>
  <si>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</si>
  <si>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</si>
  <si>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</si>
  <si>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</si>
  <si>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</si>
  <si>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</si>
  <si>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</si>
  <si>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</si>
  <si>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</si>
  <si>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</si>
  <si>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</si>
  <si>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</si>
  <si>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</si>
  <si>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</si>
  <si>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</si>
  <si>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</si>
  <si>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</si>
  <si>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</si>
  <si>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</si>
  <si>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</si>
  <si>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</si>
  <si>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</si>
  <si>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</si>
  <si>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</si>
  <si>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</si>
  <si>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</si>
  <si>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</si>
  <si>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</si>
  <si>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</si>
  <si>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</si>
  <si>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</si>
  <si>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</si>
  <si>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</si>
  <si>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</si>
  <si>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</si>
  <si>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</si>
  <si>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</si>
  <si>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</si>
  <si>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</si>
  <si>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</si>
  <si>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</si>
  <si>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</si>
  <si>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</si>
  <si>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</si>
  <si>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</si>
  <si>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</si>
  <si>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</si>
  <si>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</si>
  <si>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</si>
  <si>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</si>
  <si>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</si>
  <si>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</si>
  <si>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</si>
  <si>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</si>
  <si>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</si>
  <si>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</si>
  <si>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</si>
  <si>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</si>
  <si>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</si>
  <si>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</si>
  <si>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</si>
  <si>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</si>
  <si>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</si>
  <si>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</si>
  <si>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</si>
  <si>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</si>
  <si>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</si>
  <si>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</si>
  <si>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</si>
  <si>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</si>
  <si>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</si>
  <si>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</si>
  <si>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</si>
  <si>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</si>
  <si>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</si>
  <si>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</si>
  <si>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</si>
  <si>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</si>
  <si>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</si>
  <si>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</si>
  <si>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</si>
  <si>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</si>
  <si>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</si>
  <si>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</si>
  <si>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</si>
  <si>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</si>
  <si>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</si>
  <si>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</si>
  <si>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</si>
  <si>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</si>
  <si>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</si>
  <si>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</si>
  <si>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</si>
  <si>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</si>
  <si>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</si>
  <si>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</si>
  <si>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</si>
  <si>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</si>
  <si>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</si>
  <si>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</si>
  <si>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</si>
  <si>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</si>
  <si>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</si>
  <si>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</si>
  <si>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</si>
  <si>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</si>
  <si>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</si>
  <si>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</si>
  <si>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</si>
  <si>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</si>
  <si>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</si>
  <si>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</si>
  <si>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</si>
  <si>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</si>
  <si>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</si>
  <si>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</si>
  <si>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</si>
  <si>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</si>
  <si>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</si>
  <si>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</si>
  <si>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</si>
  <si>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</si>
  <si>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</si>
  <si>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</si>
  <si>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</si>
  <si>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</si>
  <si>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</si>
  <si>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</si>
  <si>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</si>
  <si>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</si>
  <si>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</si>
  <si>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</si>
  <si>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</si>
  <si>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</si>
  <si>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</si>
  <si>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</si>
  <si>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</si>
  <si>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</si>
  <si>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</si>
  <si>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</si>
  <si>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</si>
  <si>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</si>
  <si>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</si>
  <si>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</si>
  <si>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</si>
  <si>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</si>
  <si>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</si>
  <si>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</si>
  <si>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</si>
  <si>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</si>
  <si>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</si>
  <si>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</si>
  <si>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</si>
  <si>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</si>
  <si>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</si>
  <si>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</si>
  <si>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</si>
  <si>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</si>
  <si>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</si>
  <si>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</si>
  <si>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</si>
  <si>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</si>
  <si>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</si>
  <si>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</si>
  <si>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</si>
  <si>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</si>
  <si>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</si>
  <si>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</si>
  <si>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</si>
  <si>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</si>
  <si>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</si>
  <si>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</si>
  <si>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</si>
  <si>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</si>
  <si>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</si>
  <si>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</si>
  <si>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</si>
  <si>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</si>
  <si>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</si>
  <si>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</si>
  <si>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</si>
  <si>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</si>
  <si>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</si>
  <si>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</si>
  <si>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</si>
  <si>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</si>
  <si>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</si>
  <si>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</si>
  <si>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</si>
  <si>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</si>
  <si>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</si>
  <si>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</si>
  <si>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</si>
  <si>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</si>
  <si>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</si>
  <si>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</si>
  <si>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</si>
  <si>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</si>
  <si>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</si>
  <si>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</si>
  <si>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</si>
  <si>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</si>
  <si>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</si>
  <si>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</si>
  <si>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</si>
  <si>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</si>
  <si>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</si>
  <si>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</si>
  <si>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</si>
  <si>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</si>
  <si>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</si>
  <si>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</si>
  <si>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</si>
  <si>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</si>
  <si>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</si>
  <si>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</si>
  <si>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</si>
  <si>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</si>
  <si>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</si>
  <si>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</si>
  <si>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</si>
  <si>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</si>
  <si>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</si>
  <si>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</si>
  <si>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</si>
  <si>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</si>
  <si>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</si>
  <si>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</si>
  <si>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</si>
  <si>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</si>
  <si>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</si>
  <si>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</si>
  <si>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</si>
  <si>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</si>
  <si>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</si>
  <si>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</si>
  <si>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</si>
  <si>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</si>
  <si>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</si>
  <si>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</si>
  <si>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</si>
  <si>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</si>
  <si>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</si>
  <si>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</si>
  <si>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</si>
  <si>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</si>
  <si>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</si>
  <si>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</si>
  <si>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</si>
  <si>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</si>
  <si>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</si>
  <si>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</si>
  <si>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</si>
  <si>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</si>
  <si>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</si>
  <si>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</si>
  <si>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</si>
  <si>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</si>
  <si>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</si>
  <si>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</si>
  <si>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</si>
  <si>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</si>
  <si>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</si>
  <si>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</si>
  <si>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</si>
  <si>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</si>
  <si>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</si>
  <si>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</si>
  <si>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</si>
  <si>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</si>
  <si>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</si>
  <si>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</si>
  <si>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</si>
  <si>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</si>
  <si>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</si>
  <si>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</si>
  <si>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</si>
  <si>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</si>
  <si>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</si>
  <si>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</si>
  <si>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</si>
  <si>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</si>
  <si>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</si>
  <si>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</si>
  <si>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</si>
  <si>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</si>
  <si>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</si>
  <si>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</si>
  <si>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</si>
  <si>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</si>
  <si>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</si>
  <si>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</si>
  <si>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</si>
  <si>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</si>
  <si>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</si>
  <si>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</si>
  <si>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</si>
  <si>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</si>
  <si>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</si>
  <si>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</si>
  <si>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</si>
  <si>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</si>
  <si>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</si>
  <si>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</si>
  <si>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</si>
  <si>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</si>
  <si>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</si>
  <si>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</si>
  <si>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</si>
  <si>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</si>
  <si>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</si>
  <si>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</si>
  <si>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</si>
  <si>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</si>
  <si>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</si>
  <si>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</si>
  <si>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</si>
  <si>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</si>
  <si>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</si>
  <si>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</si>
  <si>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</si>
  <si>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</si>
  <si>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</si>
  <si>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</si>
  <si>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</si>
  <si>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</si>
  <si>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</si>
  <si>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</si>
  <si>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</si>
  <si>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</si>
  <si>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</si>
  <si>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</si>
  <si>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</si>
  <si>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</si>
  <si>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</si>
  <si>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</si>
  <si>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</si>
  <si>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</si>
  <si>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</si>
  <si>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</si>
  <si>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</si>
  <si>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</si>
  <si>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</si>
  <si>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</si>
  <si>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</si>
  <si>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</si>
  <si>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</si>
  <si>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</si>
  <si>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</si>
  <si>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</si>
  <si>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</si>
  <si>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</si>
  <si>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</si>
  <si>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</si>
  <si>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</si>
  <si>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</si>
  <si>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</si>
  <si>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</si>
  <si>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</si>
  <si>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</si>
  <si>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</si>
  <si>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</si>
  <si>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</si>
  <si>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</si>
  <si>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</si>
  <si>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</si>
  <si>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</si>
  <si>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</si>
  <si>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</si>
  <si>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</si>
  <si>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</si>
  <si>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</si>
  <si>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</si>
  <si>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</si>
  <si>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</si>
  <si>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</si>
  <si>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</si>
  <si>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</si>
  <si>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</si>
  <si>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</si>
  <si>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</si>
  <si>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</si>
  <si>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</si>
  <si>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</si>
  <si>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</si>
  <si>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</si>
  <si>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</si>
  <si>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</si>
  <si>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</si>
  <si>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</si>
  <si>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</si>
  <si>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</si>
  <si>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</si>
  <si>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</si>
  <si>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</si>
  <si>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</si>
  <si>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</si>
  <si>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</si>
  <si>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</si>
  <si>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</si>
  <si>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</si>
  <si>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</si>
  <si>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</si>
  <si>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</si>
  <si>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</si>
  <si>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</si>
  <si>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</si>
  <si>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</si>
  <si>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</si>
  <si>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</si>
  <si>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</si>
  <si>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</si>
  <si>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</si>
  <si>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</si>
  <si>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</si>
  <si>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</si>
  <si>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</si>
  <si>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</si>
  <si>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</si>
  <si>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</si>
  <si>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</si>
  <si>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</si>
  <si>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</si>
  <si>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</si>
  <si>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</si>
  <si>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</si>
  <si>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</si>
  <si>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</si>
  <si>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</si>
  <si>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</si>
  <si>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</si>
  <si>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</si>
  <si>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</si>
  <si>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</si>
  <si>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</si>
  <si>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</si>
  <si>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</si>
  <si>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</si>
  <si>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</si>
  <si>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</si>
  <si>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</si>
  <si>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</si>
  <si>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</si>
  <si>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</si>
  <si>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</si>
  <si>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</si>
  <si>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</si>
  <si>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</si>
  <si>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</si>
  <si>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</si>
  <si>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</si>
  <si>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</si>
  <si>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</si>
  <si>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</si>
  <si>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</si>
  <si>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</si>
  <si>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</si>
  <si>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</si>
  <si>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</si>
  <si>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</si>
  <si>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</si>
  <si>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</si>
  <si>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</si>
  <si>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</si>
  <si>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</si>
  <si>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</si>
  <si>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</si>
  <si>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</si>
  <si>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</si>
  <si>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</si>
  <si>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</si>
  <si>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</si>
  <si>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</si>
  <si>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</si>
  <si>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</si>
  <si>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</si>
  <si>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</si>
  <si>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</si>
  <si>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</si>
  <si>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</si>
  <si>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</si>
  <si>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</si>
  <si>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</si>
  <si>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</si>
  <si>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</si>
  <si>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</si>
  <si>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</si>
  <si>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</si>
  <si>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</si>
  <si>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</si>
  <si>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</si>
  <si>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</si>
  <si>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</si>
  <si>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</si>
  <si>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</si>
  <si>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</si>
  <si>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</si>
  <si>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</si>
  <si>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</si>
  <si>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</si>
  <si>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</si>
  <si>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</si>
  <si>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</si>
  <si>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</si>
  <si>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</si>
  <si>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</si>
  <si>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</si>
  <si>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</si>
  <si>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</si>
  <si>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</si>
  <si>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</si>
  <si>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</si>
  <si>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</si>
  <si>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</si>
  <si>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</si>
  <si>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</si>
  <si>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</si>
  <si>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</si>
  <si>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</si>
  <si>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</si>
  <si>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</si>
  <si>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</si>
  <si>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</si>
  <si>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</si>
  <si>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</si>
  <si>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</si>
  <si>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</si>
  <si>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</si>
  <si>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</si>
  <si>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</si>
  <si>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</si>
  <si>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</si>
  <si>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</si>
  <si>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</si>
  <si>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</si>
  <si>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</si>
  <si>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</si>
  <si>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</si>
  <si>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</si>
  <si>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</si>
  <si>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</si>
  <si>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</si>
  <si>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</si>
  <si>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</si>
  <si>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</si>
  <si>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</si>
  <si>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</si>
  <si>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</si>
  <si>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</si>
  <si>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</si>
  <si>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</si>
  <si>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</si>
  <si>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</si>
  <si>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</si>
  <si>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</si>
  <si>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</si>
  <si>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</si>
  <si>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</si>
  <si>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</si>
  <si>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</si>
  <si>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</si>
  <si>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</si>
  <si>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</si>
  <si>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</si>
  <si>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</si>
  <si>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</si>
  <si>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</si>
  <si>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</si>
  <si>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</si>
  <si>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</si>
  <si>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</si>
  <si>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</si>
  <si>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</si>
  <si>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</si>
  <si>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</si>
  <si>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</si>
  <si>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</si>
  <si>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</si>
  <si>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</si>
  <si>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</si>
  <si>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</si>
  <si>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</si>
  <si>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</si>
  <si>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</si>
  <si>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</si>
  <si>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</si>
  <si>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</si>
  <si>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</si>
  <si>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</si>
  <si>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</si>
  <si>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</si>
  <si>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</si>
  <si>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</si>
  <si>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</si>
  <si>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</si>
  <si>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</si>
  <si>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</si>
  <si>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</si>
  <si>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</si>
  <si>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</si>
  <si>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</si>
  <si>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</si>
  <si>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</si>
  <si>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</si>
  <si>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</si>
  <si>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</si>
  <si>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</si>
  <si>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</si>
  <si>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</si>
  <si>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</si>
  <si>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</si>
  <si>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</si>
  <si>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</si>
  <si>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</si>
  <si>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</si>
  <si>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</si>
  <si>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</si>
  <si>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</si>
  <si>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</si>
  <si>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</si>
  <si>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</si>
  <si>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</si>
  <si>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</si>
  <si>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</si>
  <si>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</si>
  <si>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</si>
  <si>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</si>
  <si>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</si>
  <si>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</si>
  <si>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</si>
  <si>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</si>
  <si>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</si>
  <si>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</si>
  <si>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</si>
  <si>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</si>
  <si>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</si>
  <si>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</si>
  <si>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</si>
  <si>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</si>
  <si>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</si>
  <si>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</si>
  <si>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</si>
  <si>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</si>
  <si>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</si>
  <si>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</si>
  <si>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</si>
  <si>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</si>
  <si>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</si>
  <si>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</si>
  <si>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</si>
  <si>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</si>
  <si>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</si>
  <si>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</si>
  <si>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</si>
  <si>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</si>
  <si>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</si>
  <si>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</si>
  <si>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</si>
  <si>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</si>
  <si>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</si>
  <si>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</si>
  <si>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</si>
  <si>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</si>
  <si>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</si>
  <si>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</si>
  <si>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</si>
  <si>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</si>
  <si>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</si>
  <si>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</si>
  <si>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</si>
  <si>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</si>
  <si>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</si>
  <si>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</si>
  <si>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</si>
  <si>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</si>
  <si>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</si>
  <si>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</si>
  <si>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</si>
  <si>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</si>
  <si>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</si>
  <si>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</si>
  <si>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</si>
  <si>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</si>
  <si>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</si>
  <si>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</si>
  <si>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</si>
  <si>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</si>
  <si>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</si>
  <si>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</si>
  <si>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</si>
  <si>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</si>
  <si>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</si>
  <si>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</si>
  <si>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</si>
  <si>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</si>
  <si>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</si>
  <si>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</si>
  <si>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</si>
  <si>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</si>
  <si>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</si>
  <si>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</si>
  <si>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</si>
  <si>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</si>
  <si>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</si>
  <si>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</si>
  <si>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</si>
  <si>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</si>
  <si>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</si>
  <si>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</si>
  <si>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</si>
  <si>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</si>
  <si>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</si>
  <si>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</si>
  <si>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</si>
  <si>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</si>
  <si>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</si>
  <si>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</si>
  <si>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</si>
  <si>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</si>
  <si>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</si>
  <si>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</si>
  <si>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</si>
  <si>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</si>
  <si>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</si>
  <si>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</si>
  <si>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</si>
  <si>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</si>
  <si>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</si>
  <si>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</si>
  <si>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</si>
  <si>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</si>
  <si>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</si>
  <si>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</si>
  <si>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</si>
  <si>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</si>
  <si>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</si>
  <si>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</si>
  <si>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</si>
  <si>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</si>
  <si>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</si>
  <si>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</si>
  <si>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</si>
  <si>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</si>
  <si>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</si>
  <si>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</si>
  <si>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</si>
  <si>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</si>
  <si>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</si>
  <si>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</si>
  <si>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</si>
  <si>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</si>
  <si>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</si>
  <si>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</si>
  <si>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</si>
  <si>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</si>
  <si>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</si>
  <si>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</si>
  <si>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</si>
  <si>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</si>
  <si>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</si>
  <si>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</si>
  <si>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</si>
  <si>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</si>
  <si>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</si>
  <si>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</si>
  <si>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</si>
  <si>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</si>
  <si>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</si>
  <si>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</si>
  <si>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</si>
  <si>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</si>
  <si>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</si>
  <si>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</si>
  <si>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</si>
  <si>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</si>
  <si>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</si>
  <si>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</si>
  <si>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</si>
  <si>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</si>
  <si>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</si>
  <si>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</si>
  <si>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</si>
  <si>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</si>
  <si>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</si>
  <si>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</si>
  <si>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</si>
  <si>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</si>
  <si>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</si>
  <si>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</si>
  <si>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</si>
  <si>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</si>
  <si>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</si>
  <si>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</si>
  <si>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</si>
  <si>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</si>
  <si>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</si>
  <si>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</si>
  <si>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</si>
  <si>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</si>
  <si>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</si>
  <si>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</si>
  <si>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</si>
  <si>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</si>
  <si>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</si>
  <si>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</si>
  <si>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</si>
  <si>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</si>
  <si>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</si>
  <si>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</si>
  <si>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</si>
  <si>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</si>
  <si>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</si>
  <si>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</si>
  <si>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</si>
  <si>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</si>
  <si>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</si>
  <si>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</si>
  <si>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</si>
  <si>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</si>
  <si>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</si>
  <si>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</si>
  <si>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</si>
  <si>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</si>
  <si>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</si>
  <si>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</si>
  <si>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</si>
  <si>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</si>
  <si>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</si>
  <si>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</si>
  <si>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</si>
  <si>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</si>
  <si>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</si>
  <si>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</si>
  <si>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</si>
  <si>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</si>
  <si>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</si>
  <si>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</si>
  <si>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</si>
  <si>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</si>
  <si>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</si>
  <si>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</si>
  <si>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</si>
  <si>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</si>
  <si>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</si>
  <si>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</si>
  <si>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</si>
  <si>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</si>
  <si>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</si>
  <si>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</si>
  <si>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</si>
  <si>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</si>
  <si>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</si>
  <si>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</si>
  <si>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</si>
  <si>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</si>
  <si>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</si>
  <si>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</si>
  <si>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</si>
  <si>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</si>
  <si>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</si>
  <si>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</si>
  <si>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</si>
  <si>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</si>
  <si>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</si>
  <si>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</si>
  <si>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</si>
  <si>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</si>
  <si>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</si>
  <si>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</si>
  <si>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</si>
  <si>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</si>
  <si>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</si>
  <si>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</si>
  <si>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</si>
  <si>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</si>
  <si>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</si>
  <si>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</si>
  <si>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</si>
  <si>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</si>
  <si>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</si>
  <si>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</si>
  <si>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</si>
  <si>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</si>
  <si>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</si>
  <si>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</si>
  <si>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</si>
  <si>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</si>
  <si>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</si>
  <si>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</si>
  <si>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</si>
  <si>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</si>
  <si>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</si>
  <si>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</si>
  <si>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</si>
  <si>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</si>
  <si>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</si>
  <si>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</si>
  <si>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</si>
  <si>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</si>
  <si>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</si>
  <si>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</si>
  <si>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</si>
  <si>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</si>
  <si>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</si>
  <si>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</si>
  <si>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</si>
  <si>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</si>
  <si>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</si>
  <si>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</si>
  <si>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</si>
  <si>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</si>
  <si>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</si>
  <si>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</si>
  <si>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</si>
  <si>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</si>
  <si>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</si>
  <si>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</si>
  <si>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</si>
  <si>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</si>
  <si>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</si>
  <si>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</si>
  <si>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</si>
  <si>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</si>
  <si>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</si>
  <si>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</si>
  <si>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</si>
  <si>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</si>
  <si>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</si>
  <si>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</si>
  <si>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</si>
  <si>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</si>
  <si>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</si>
  <si>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</si>
  <si>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</si>
  <si>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</si>
  <si>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</si>
  <si>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</si>
  <si>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</si>
  <si>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</si>
  <si>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</si>
  <si>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</si>
  <si>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</si>
  <si>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</si>
  <si>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</si>
  <si>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</si>
  <si>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</si>
  <si>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</si>
  <si>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</si>
  <si>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</si>
  <si>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</si>
  <si>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</si>
  <si>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</si>
  <si>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</si>
  <si>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</si>
  <si>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</si>
  <si>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</si>
  <si>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</si>
  <si>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</si>
  <si>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</si>
  <si>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</si>
  <si>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</si>
  <si>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</si>
  <si>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</si>
  <si>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</si>
  <si>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</si>
  <si>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</si>
  <si>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</si>
  <si>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</si>
  <si>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</si>
  <si>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</si>
  <si>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</si>
  <si>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</si>
  <si>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</si>
  <si>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</si>
  <si>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</si>
  <si>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</si>
  <si>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</si>
  <si>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</si>
  <si>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</si>
  <si>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</si>
  <si>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</si>
  <si>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</si>
  <si>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</si>
  <si>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</si>
  <si>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</si>
  <si>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</si>
  <si>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</si>
  <si>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</si>
  <si>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</si>
  <si>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</si>
  <si>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</si>
  <si>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</si>
  <si>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</si>
  <si>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</si>
  <si>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</si>
  <si>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</si>
  <si>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</si>
  <si>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</si>
  <si>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</si>
  <si>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</si>
  <si>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</si>
  <si>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</si>
  <si>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</si>
  <si>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</si>
  <si>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</si>
  <si>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</si>
  <si>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</si>
  <si>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</si>
  <si>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</si>
  <si>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</si>
  <si>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</si>
  <si>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</si>
  <si>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</si>
  <si>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</si>
  <si>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</si>
  <si>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</si>
  <si>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</si>
  <si>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</si>
  <si>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</si>
  <si>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</si>
  <si>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</si>
  <si>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</si>
  <si>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</si>
  <si>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</si>
  <si>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</si>
  <si>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</si>
  <si>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</si>
  <si>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</si>
  <si>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</si>
  <si>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</si>
  <si>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</si>
  <si>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</si>
  <si>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</si>
  <si>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</si>
  <si>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</si>
  <si>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</si>
  <si>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</si>
  <si>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</si>
  <si>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</si>
  <si>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</si>
  <si>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</si>
  <si>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</si>
  <si>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</si>
  <si>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</si>
  <si>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</si>
  <si>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</si>
  <si>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</si>
  <si>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</si>
  <si>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</si>
  <si>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</si>
  <si>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</si>
  <si>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</si>
  <si>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</si>
  <si>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</si>
  <si>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</si>
  <si>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</si>
  <si>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</si>
  <si>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</si>
  <si>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</si>
  <si>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</si>
  <si>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</si>
  <si>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</si>
  <si>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</si>
  <si>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</si>
  <si>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</si>
  <si>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</si>
  <si>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</si>
  <si>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</si>
  <si>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</si>
  <si>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</si>
  <si>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</si>
  <si>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</si>
  <si>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</si>
  <si>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</si>
  <si>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</si>
  <si>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</si>
  <si>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</si>
  <si>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</si>
  <si>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</si>
  <si>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</si>
  <si>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</si>
  <si>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</si>
  <si>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</si>
  <si>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</si>
  <si>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</si>
  <si>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</si>
  <si>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</si>
  <si>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</si>
  <si>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</si>
  <si>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</si>
  <si>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</si>
  <si>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</si>
  <si>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</si>
  <si>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</si>
  <si>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</si>
  <si>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</si>
  <si>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</si>
  <si>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</si>
  <si>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</si>
  <si>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</si>
  <si>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</si>
  <si>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</si>
  <si>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</si>
  <si>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</si>
  <si>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</si>
  <si>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</si>
  <si>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</si>
  <si>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</si>
  <si>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</si>
  <si>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</si>
  <si>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</si>
  <si>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</si>
  <si>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</si>
  <si>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</si>
  <si>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</si>
  <si>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</si>
  <si>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</si>
  <si>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</si>
  <si>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</si>
  <si>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</si>
  <si>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</si>
  <si>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</si>
  <si>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</si>
  <si>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</si>
  <si>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</si>
  <si>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</si>
  <si>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</si>
  <si>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</si>
  <si>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</si>
  <si>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</si>
  <si>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</si>
  <si>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</si>
  <si>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</si>
  <si>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</si>
  <si>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</si>
  <si>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</si>
  <si>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</si>
  <si>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</si>
  <si>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</si>
  <si>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</si>
  <si>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</si>
  <si>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</si>
  <si>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</si>
  <si>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</si>
  <si>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</si>
  <si>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</si>
  <si>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</si>
  <si>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</si>
  <si>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</si>
  <si>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</si>
  <si>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</si>
  <si>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</si>
  <si>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</si>
  <si>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</si>
  <si>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</si>
  <si>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</si>
  <si>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</si>
  <si>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</si>
  <si>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</si>
  <si>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</si>
  <si>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</si>
  <si>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</si>
  <si>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</si>
  <si>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</si>
  <si>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</si>
  <si>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</si>
  <si>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</si>
  <si>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</si>
  <si>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</si>
  <si>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</si>
  <si>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</si>
  <si>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</si>
  <si>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</si>
  <si>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</si>
  <si>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</si>
  <si>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</si>
  <si>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</si>
  <si>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</si>
  <si>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</si>
  <si>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</si>
  <si>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</si>
  <si>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</si>
  <si>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</si>
  <si>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</si>
  <si>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</si>
  <si>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</si>
  <si>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</si>
  <si>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</si>
  <si>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</si>
  <si>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</si>
  <si>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</si>
  <si>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</si>
  <si>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</si>
  <si>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</si>
  <si>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</si>
  <si>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</si>
  <si>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</si>
  <si>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</si>
  <si>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</si>
  <si>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</si>
  <si>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</si>
  <si>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</si>
  <si>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</si>
  <si>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</si>
  <si>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</si>
  <si>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</si>
  <si>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</si>
  <si>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</si>
  <si>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</si>
  <si>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</si>
  <si>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</si>
  <si>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</si>
  <si>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</si>
  <si>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</si>
  <si>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</si>
  <si>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</si>
  <si>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</si>
  <si>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</si>
  <si>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</si>
  <si>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</si>
  <si>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</si>
  <si>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</si>
  <si>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</si>
  <si>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</si>
  <si>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</si>
  <si>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</si>
  <si>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</si>
  <si>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</si>
  <si>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</si>
  <si>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</si>
  <si>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</si>
  <si>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</si>
  <si>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</si>
  <si>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</si>
  <si>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</si>
  <si>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</si>
  <si>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</si>
  <si>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</si>
  <si>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</si>
  <si>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</si>
  <si>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</si>
  <si>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</si>
  <si>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</si>
  <si>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</si>
  <si>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</si>
  <si>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</si>
  <si>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</si>
  <si>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</si>
  <si>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</si>
  <si>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</si>
  <si>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</si>
  <si>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</si>
  <si>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</si>
  <si>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</si>
  <si>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</si>
  <si>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</si>
  <si>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</si>
  <si>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</si>
  <si>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</si>
  <si>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</si>
  <si>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</si>
  <si>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</si>
  <si>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</si>
  <si>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</si>
  <si>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</si>
  <si>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</si>
  <si>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</si>
  <si>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</si>
  <si>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</si>
  <si>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</si>
  <si>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</si>
  <si>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</si>
  <si>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</si>
  <si>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</si>
  <si>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</si>
  <si>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</si>
  <si>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</si>
  <si>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</si>
  <si>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</si>
  <si>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</si>
  <si>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</si>
  <si>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</si>
  <si>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</si>
  <si>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</si>
  <si>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</si>
  <si>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</si>
  <si>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</si>
  <si>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</si>
  <si>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</si>
  <si>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</si>
  <si>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</si>
  <si>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</si>
  <si>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</si>
  <si>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</si>
  <si>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</si>
  <si>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</si>
  <si>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</si>
  <si>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</si>
  <si>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</si>
  <si>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</si>
  <si>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</si>
  <si>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</si>
  <si>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</si>
  <si>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</si>
  <si>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</si>
  <si>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</si>
  <si>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</si>
  <si>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</si>
  <si>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</si>
  <si>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</si>
  <si>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</si>
  <si>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</si>
  <si>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</si>
  <si>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</si>
  <si>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</si>
  <si>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</si>
  <si>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</si>
  <si>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</si>
  <si>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</si>
  <si>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</si>
  <si>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</si>
  <si>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</si>
  <si>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</si>
  <si>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</si>
  <si>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</si>
  <si>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</si>
  <si>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</si>
  <si>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</si>
  <si>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</si>
  <si>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</si>
  <si>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</si>
  <si>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</si>
  <si>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</si>
  <si>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</si>
  <si>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</si>
  <si>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</si>
  <si>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</si>
  <si>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</si>
  <si>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</si>
  <si>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</si>
  <si>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</si>
  <si>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</si>
  <si>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</si>
  <si>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</si>
  <si>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</si>
  <si>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</si>
  <si>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</si>
  <si>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</si>
  <si>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</si>
  <si>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</si>
  <si>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</si>
  <si>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</si>
  <si>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</si>
  <si>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</si>
  <si>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</si>
  <si>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</si>
  <si>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</si>
  <si>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</si>
  <si>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</si>
  <si>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</si>
  <si>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</si>
  <si>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</si>
  <si>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</si>
  <si>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</si>
  <si>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</si>
  <si>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</si>
  <si>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</si>
  <si>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</si>
  <si>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</si>
  <si>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</si>
  <si>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</si>
  <si>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</si>
  <si>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</si>
  <si>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</si>
  <si>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</si>
  <si>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</si>
  <si>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</si>
  <si>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</si>
  <si>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</si>
  <si>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</si>
  <si>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</si>
  <si>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</si>
  <si>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</si>
  <si>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</si>
  <si>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</si>
  <si>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</si>
  <si>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</si>
  <si>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</si>
  <si>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</si>
  <si>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</si>
  <si>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</si>
  <si>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</si>
  <si>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</si>
  <si>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</si>
  <si>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</si>
  <si>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</si>
  <si>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</si>
  <si>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</si>
  <si>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</si>
  <si>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</si>
  <si>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</si>
  <si>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</si>
  <si>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</si>
  <si>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</si>
  <si>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</si>
  <si>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</si>
  <si>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</si>
  <si>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</si>
  <si>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</si>
  <si>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</si>
  <si>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</si>
  <si>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</si>
  <si>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</si>
  <si>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</si>
  <si>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</si>
  <si>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</si>
  <si>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</si>
  <si>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</si>
  <si>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</si>
  <si>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</si>
  <si>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</si>
  <si>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</si>
  <si>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</si>
  <si>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</si>
  <si>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</si>
  <si>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</si>
  <si>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</si>
  <si>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</si>
  <si>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</si>
  <si>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</si>
  <si>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</si>
  <si>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</si>
  <si>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</si>
  <si>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</si>
  <si>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</si>
  <si>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</si>
  <si>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</si>
  <si>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</si>
  <si>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</si>
  <si>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</si>
  <si>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</si>
  <si>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</si>
  <si>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</si>
  <si>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</si>
  <si>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</si>
  <si>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</si>
  <si>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</si>
  <si>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</si>
  <si>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</si>
  <si>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</si>
  <si>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</si>
  <si>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</si>
  <si>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</si>
  <si>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</si>
  <si>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</si>
  <si>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</si>
  <si>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</si>
  <si>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</si>
  <si>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</si>
  <si>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</si>
  <si>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</si>
  <si>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</si>
  <si>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</si>
  <si>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</si>
  <si>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</si>
  <si>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</si>
  <si>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</si>
  <si>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</si>
  <si>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</si>
  <si>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</si>
  <si>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</si>
  <si>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</si>
  <si>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</si>
  <si>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</si>
  <si>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</si>
  <si>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</si>
  <si>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</si>
  <si>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</si>
  <si>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</si>
  <si>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</si>
  <si>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</si>
  <si>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</si>
  <si>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</si>
  <si>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</si>
  <si>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</si>
  <si>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</si>
  <si>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</si>
  <si>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</si>
  <si>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</si>
  <si>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</si>
  <si>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</si>
  <si>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</si>
  <si>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</si>
  <si>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</si>
  <si>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</si>
  <si>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</si>
  <si>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</si>
  <si>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</si>
  <si>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</si>
  <si>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</si>
  <si>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</si>
  <si>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</si>
  <si>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</si>
  <si>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</si>
  <si>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</si>
  <si>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</si>
  <si>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</si>
  <si>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</si>
  <si>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</si>
  <si>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</si>
  <si>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</si>
  <si>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</si>
  <si>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</si>
  <si>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</si>
  <si>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</si>
  <si>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</si>
  <si>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</si>
  <si>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</si>
  <si>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</si>
  <si>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</si>
  <si>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</si>
  <si>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</si>
  <si>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</si>
  <si>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</si>
  <si>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</si>
  <si>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</si>
  <si>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</si>
  <si>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</si>
  <si>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</si>
  <si>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</si>
  <si>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</si>
  <si>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</si>
  <si>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</si>
  <si>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</si>
  <si>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</si>
  <si>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</si>
  <si>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</si>
  <si>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</si>
  <si>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</si>
  <si>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</si>
  <si>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</si>
  <si>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</si>
  <si>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</si>
  <si>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</si>
  <si>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</si>
  <si>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</si>
  <si>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</si>
  <si>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</si>
  <si>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</si>
  <si>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</si>
  <si>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</si>
  <si>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</si>
  <si>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</si>
  <si>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</si>
  <si>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</si>
  <si>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</si>
  <si>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</si>
  <si>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</si>
  <si>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</si>
  <si>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</si>
  <si>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</si>
  <si>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</si>
  <si>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</si>
  <si>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</si>
  <si>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</si>
  <si>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</si>
  <si>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</si>
  <si>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</si>
  <si>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</si>
  <si>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</si>
  <si>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</si>
  <si>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</si>
  <si>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</si>
  <si>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</si>
  <si>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</si>
  <si>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</si>
  <si>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</si>
  <si>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</si>
  <si>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</si>
  <si>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</si>
  <si>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</si>
  <si>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</si>
  <si>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</si>
  <si>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</si>
  <si>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</si>
  <si>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</si>
  <si>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</si>
  <si>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</si>
  <si>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</si>
  <si>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</si>
  <si>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</si>
  <si>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</si>
  <si>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</si>
  <si>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</si>
  <si>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</si>
  <si>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</si>
  <si>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</si>
  <si>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</si>
  <si>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</si>
  <si>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</si>
  <si>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</si>
  <si>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</si>
  <si>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</si>
  <si>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</si>
  <si>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</si>
  <si>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</si>
  <si>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</si>
  <si>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</si>
  <si>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</si>
  <si>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</si>
  <si>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</si>
  <si>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</si>
  <si>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</si>
  <si>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</si>
  <si>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</si>
  <si>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</si>
  <si>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</si>
  <si>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</si>
  <si>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</si>
  <si>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</si>
  <si>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</si>
  <si>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</si>
  <si>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</si>
  <si>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</si>
  <si>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</si>
  <si>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</si>
  <si>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</si>
  <si>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</si>
  <si>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</si>
  <si>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</si>
  <si>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</si>
  <si>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</si>
  <si>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</si>
  <si>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</si>
  <si>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</si>
  <si>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</si>
  <si>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</si>
  <si>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</si>
  <si>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</si>
  <si>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</si>
  <si>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</si>
  <si>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</si>
  <si>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</si>
  <si>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</si>
  <si>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</si>
  <si>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</si>
  <si>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</si>
  <si>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</si>
  <si>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</si>
  <si>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</si>
  <si>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</si>
  <si>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</si>
  <si>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</si>
  <si>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</si>
  <si>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</si>
  <si>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</si>
  <si>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</si>
  <si>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</si>
  <si>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</si>
  <si>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</si>
  <si>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</si>
  <si>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</si>
  <si>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</si>
  <si>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</si>
  <si>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</si>
  <si>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</si>
  <si>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</si>
  <si>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</si>
  <si>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</si>
  <si>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</si>
  <si>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</si>
  <si>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</si>
  <si>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</si>
  <si>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</si>
  <si>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</si>
  <si>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</si>
  <si>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</si>
  <si>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</si>
  <si>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</si>
  <si>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</si>
  <si>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</si>
  <si>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</si>
  <si>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</si>
  <si>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</si>
  <si>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</si>
  <si>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</si>
  <si>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</si>
  <si>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</si>
  <si>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</si>
  <si>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</si>
  <si>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</si>
  <si>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</si>
  <si>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</si>
  <si>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</si>
  <si>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</si>
  <si>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</si>
  <si>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</si>
  <si>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</si>
  <si>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</si>
  <si>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</si>
  <si>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</si>
  <si>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</si>
  <si>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</si>
  <si>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</si>
  <si>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</si>
  <si>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</si>
  <si>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</si>
  <si>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</si>
  <si>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</si>
  <si>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</si>
  <si>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</si>
  <si>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</si>
  <si>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</si>
  <si>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</si>
  <si>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</si>
  <si>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</si>
  <si>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</si>
  <si>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</si>
  <si>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</si>
  <si>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</si>
  <si>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</si>
  <si>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</si>
  <si>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</si>
  <si>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</si>
  <si>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</si>
  <si>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</si>
  <si>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</si>
  <si>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</si>
  <si>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</si>
  <si>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</si>
  <si>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</si>
  <si>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</si>
  <si>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</si>
  <si>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</si>
  <si>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</si>
  <si>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</si>
  <si>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</si>
  <si>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</si>
  <si>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</si>
  <si>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</si>
  <si>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</si>
  <si>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</si>
  <si>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</si>
  <si>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</si>
  <si>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</si>
  <si>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</si>
  <si>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</si>
  <si>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</si>
  <si>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</si>
  <si>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</si>
  <si>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</si>
  <si>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</si>
  <si>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</si>
  <si>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</si>
  <si>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</si>
  <si>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</si>
  <si>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</si>
  <si>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</si>
  <si>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</si>
  <si>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</si>
  <si>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</si>
  <si>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</si>
  <si>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</si>
  <si>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</si>
  <si>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</si>
  <si>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</si>
  <si>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</si>
  <si>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</si>
  <si>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</si>
  <si>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</si>
  <si>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</si>
  <si>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</si>
  <si>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</si>
  <si>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</si>
  <si>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</si>
  <si>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</si>
  <si>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</si>
  <si>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</si>
  <si>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</si>
  <si>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</si>
  <si>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</si>
  <si>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</si>
  <si>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</si>
  <si>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</si>
  <si>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</si>
  <si>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</si>
  <si>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</si>
  <si>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</si>
  <si>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</si>
  <si>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</si>
  <si>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</si>
  <si>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</si>
  <si>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</si>
  <si>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</si>
  <si>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</si>
  <si>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</si>
  <si>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</si>
  <si>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</si>
  <si>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</si>
  <si>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</si>
  <si>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</si>
  <si>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</si>
  <si>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</si>
  <si>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</si>
  <si>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</si>
  <si>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</si>
  <si>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</si>
  <si>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</si>
  <si>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</si>
  <si>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</si>
  <si>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</si>
  <si>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</si>
  <si>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</si>
  <si>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</si>
  <si>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</si>
  <si>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</si>
  <si>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</si>
  <si>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</si>
  <si>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</si>
  <si>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</si>
  <si>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</si>
  <si>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</si>
  <si>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</si>
  <si>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</si>
  <si>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</si>
  <si>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</si>
  <si>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</si>
  <si>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</si>
  <si>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</si>
  <si>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</si>
  <si>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</si>
  <si>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</si>
  <si>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</si>
  <si>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</si>
  <si>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</si>
  <si>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</si>
  <si>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</si>
  <si>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</si>
  <si>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</si>
  <si>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</si>
  <si>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</si>
  <si>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</si>
  <si>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</si>
  <si>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</si>
  <si>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</si>
  <si>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</si>
  <si>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</si>
  <si>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</si>
  <si>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</si>
  <si>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</si>
  <si>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</si>
  <si>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</si>
  <si>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</si>
  <si>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</si>
  <si>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</si>
  <si>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</si>
  <si>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</si>
  <si>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</si>
  <si>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</si>
  <si>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</si>
  <si>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</si>
  <si>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</si>
  <si>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</si>
  <si>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</si>
  <si>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</si>
  <si>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</si>
  <si>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</si>
  <si>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</si>
  <si>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</si>
  <si>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</si>
  <si>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</si>
  <si>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</si>
  <si>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</si>
  <si>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</si>
  <si>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</si>
  <si>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</si>
  <si>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</si>
  <si>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</si>
  <si>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</si>
  <si>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</si>
  <si>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</si>
  <si>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</si>
  <si>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</si>
  <si>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</si>
  <si>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</si>
  <si>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</si>
  <si>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</si>
  <si>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</si>
  <si>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</si>
  <si>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</si>
  <si>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</si>
  <si>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</si>
  <si>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</si>
  <si>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</si>
  <si>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</si>
  <si>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</si>
  <si>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</si>
  <si>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</si>
  <si>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</si>
  <si>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</si>
  <si>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</si>
  <si>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</si>
  <si>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</si>
  <si>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</si>
  <si>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</si>
  <si>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</si>
  <si>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</si>
  <si>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</si>
  <si>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</si>
  <si>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</si>
  <si>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</si>
  <si>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</si>
  <si>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</si>
  <si>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</si>
  <si>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</si>
  <si>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</si>
  <si>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</si>
  <si>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</si>
  <si>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</si>
  <si>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</si>
  <si>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</si>
  <si>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</si>
  <si>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</si>
  <si>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</si>
  <si>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</si>
  <si>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</si>
  <si>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</si>
  <si>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</si>
  <si>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</si>
  <si>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</si>
  <si>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</si>
  <si>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</si>
  <si>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</si>
  <si>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</si>
  <si>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</si>
  <si>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</si>
  <si>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</si>
  <si>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</si>
  <si>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</si>
  <si>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</si>
  <si>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</si>
  <si>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</si>
  <si>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</si>
  <si>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</si>
  <si>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</si>
  <si>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</si>
  <si>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</si>
  <si>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</si>
  <si>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</si>
  <si>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</si>
  <si>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</si>
  <si>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</si>
  <si>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</si>
  <si>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</si>
  <si>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</si>
  <si>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</si>
  <si>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</si>
  <si>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</si>
  <si>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</si>
  <si>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</si>
  <si>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</si>
  <si>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</si>
  <si>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</si>
  <si>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</si>
  <si>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</si>
  <si>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</si>
  <si>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</si>
  <si>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</si>
  <si>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</si>
  <si>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</si>
  <si>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</si>
  <si>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</si>
  <si>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</si>
  <si>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</si>
  <si>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</si>
  <si>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</si>
  <si>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</si>
  <si>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</si>
  <si>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</si>
  <si>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</si>
  <si>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</si>
  <si>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</si>
  <si>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</si>
  <si>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</si>
  <si>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</si>
  <si>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</si>
  <si>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</si>
  <si>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</si>
  <si>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</si>
  <si>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</si>
  <si>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</si>
  <si>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</si>
  <si>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</si>
  <si>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</si>
  <si>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</si>
  <si>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</si>
  <si>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</si>
  <si>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</si>
  <si>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</si>
  <si>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</si>
  <si>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</si>
  <si>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</si>
  <si>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</si>
  <si>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</si>
  <si>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</si>
  <si>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</si>
  <si>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</si>
  <si>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</si>
  <si>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</si>
  <si>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</si>
  <si>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</si>
  <si>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</si>
  <si>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</si>
  <si>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</si>
  <si>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</si>
  <si>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</si>
  <si>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</si>
  <si>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</si>
  <si>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</si>
  <si>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</si>
  <si>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</si>
  <si>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</si>
  <si>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</si>
  <si>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</si>
  <si>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</si>
  <si>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</si>
  <si>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</si>
  <si>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</si>
  <si>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</si>
  <si>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</si>
  <si>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</si>
  <si>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</si>
  <si>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</si>
  <si>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</si>
  <si>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</si>
  <si>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</si>
  <si>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</si>
  <si>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</si>
  <si>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</si>
  <si>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</si>
  <si>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</si>
  <si>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</si>
  <si>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</si>
  <si>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</si>
  <si>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</si>
  <si>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</si>
  <si>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</si>
  <si>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</si>
  <si>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</si>
  <si>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</si>
  <si>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</si>
  <si>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</si>
  <si>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</si>
  <si>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</si>
  <si>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</si>
  <si>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</si>
  <si>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</si>
  <si>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</si>
  <si>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</si>
  <si>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</si>
  <si>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</si>
  <si>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</si>
  <si>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</si>
  <si>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</si>
  <si>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</si>
  <si>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</si>
  <si>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</si>
  <si>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</si>
  <si>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</si>
  <si>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</si>
  <si>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</si>
  <si>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</si>
  <si>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</si>
  <si>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</si>
  <si>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</si>
  <si>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</si>
  <si>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</si>
  <si>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</si>
  <si>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</si>
  <si>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</si>
  <si>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</si>
  <si>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</si>
  <si>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</si>
  <si>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</si>
  <si>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</si>
  <si>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</si>
  <si>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</si>
  <si>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</si>
  <si>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</si>
  <si>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</si>
  <si>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</si>
  <si>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</si>
  <si>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</si>
  <si>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</si>
  <si>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</si>
  <si>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</si>
  <si>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</si>
  <si>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</si>
  <si>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</si>
  <si>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</si>
  <si>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</si>
  <si>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</si>
  <si>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</si>
  <si>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</si>
  <si>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</si>
  <si>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</si>
  <si>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</si>
  <si>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</si>
  <si>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</si>
  <si>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</si>
  <si>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</si>
  <si>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</si>
  <si>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</si>
  <si>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</si>
  <si>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</si>
  <si>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</si>
  <si>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</si>
  <si>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</si>
  <si>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</si>
  <si>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</si>
  <si>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</si>
  <si>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</si>
  <si>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</si>
  <si>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</si>
  <si>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</si>
  <si>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</si>
  <si>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</si>
  <si>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</si>
  <si>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</si>
  <si>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</si>
  <si>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</si>
  <si>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</si>
  <si>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</si>
  <si>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</si>
  <si>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</si>
  <si>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</si>
  <si>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</si>
  <si>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</si>
  <si>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</si>
  <si>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</si>
  <si>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</si>
  <si>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</si>
  <si>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</si>
  <si>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</si>
  <si>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</si>
  <si>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</si>
  <si>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</si>
  <si>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</si>
  <si>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</si>
  <si>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</si>
  <si>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</si>
  <si>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</si>
  <si>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</si>
  <si>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</si>
  <si>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</si>
  <si>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</si>
  <si>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</si>
  <si>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</si>
  <si>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</si>
  <si>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</si>
  <si>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</si>
  <si>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</si>
  <si>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</si>
  <si>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</si>
  <si>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</si>
  <si>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</si>
  <si>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</si>
  <si>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</si>
  <si>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</si>
  <si>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</si>
  <si>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</si>
  <si>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</si>
  <si>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</si>
  <si>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</si>
  <si>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</si>
  <si>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</si>
  <si>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</si>
  <si>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</si>
  <si>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</si>
  <si>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</si>
  <si>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</si>
  <si>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</si>
  <si>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</si>
  <si>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</si>
  <si>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</si>
  <si>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</si>
  <si>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</si>
  <si>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</si>
  <si>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</si>
  <si>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</si>
  <si>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</si>
  <si>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</si>
  <si>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</si>
  <si>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</si>
  <si>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</si>
  <si>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</si>
  <si>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</si>
  <si>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</si>
  <si>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</si>
  <si>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</si>
  <si>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</si>
  <si>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</si>
  <si>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</si>
  <si>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</si>
  <si>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</si>
  <si>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</si>
  <si>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</si>
  <si>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</si>
  <si>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</si>
  <si>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</si>
  <si>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</si>
  <si>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</si>
  <si>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</si>
  <si>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</si>
  <si>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</si>
  <si>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</si>
  <si>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</si>
  <si>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</si>
  <si>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</si>
  <si>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</si>
  <si>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</si>
  <si>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</si>
  <si>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</si>
  <si>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</si>
  <si>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</si>
  <si>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</si>
  <si>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</si>
  <si>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</si>
  <si>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</si>
  <si>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</si>
  <si>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</si>
  <si>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</si>
  <si>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</si>
  <si>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</si>
  <si>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</si>
  <si>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</si>
  <si>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</si>
  <si>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</si>
  <si>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</si>
  <si>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</si>
  <si>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</si>
  <si>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</si>
  <si>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</si>
  <si>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</si>
  <si>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</si>
  <si>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</si>
  <si>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</si>
  <si>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</si>
  <si>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</si>
  <si>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</si>
  <si>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</si>
  <si>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</si>
  <si>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</si>
  <si>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</si>
  <si>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</si>
  <si>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</si>
  <si>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</si>
  <si>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</si>
  <si>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</si>
  <si>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</si>
  <si>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</si>
  <si>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</si>
  <si>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</si>
  <si>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</si>
  <si>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</si>
  <si>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</si>
  <si>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</si>
  <si>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</si>
  <si>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</si>
  <si>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</si>
  <si>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</si>
  <si>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</si>
  <si>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</si>
  <si>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</si>
  <si>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</si>
  <si>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</si>
  <si>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</si>
  <si>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</si>
  <si>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</si>
  <si>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</si>
  <si>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</si>
  <si>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</si>
  <si>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</si>
  <si>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</si>
  <si>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</si>
  <si>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</si>
  <si>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</si>
  <si>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</si>
  <si>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</si>
  <si>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</si>
  <si>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</si>
  <si>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</si>
  <si>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</si>
  <si>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</si>
  <si>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</si>
  <si>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</si>
  <si>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</si>
  <si>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</si>
  <si>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</si>
  <si>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</si>
  <si>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</si>
  <si>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</si>
  <si>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</si>
  <si>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</si>
  <si>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</si>
  <si>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</si>
  <si>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</si>
  <si>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</si>
  <si>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</si>
  <si>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</si>
  <si>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</si>
  <si>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</si>
  <si>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</si>
  <si>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</si>
  <si>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</si>
  <si>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</si>
  <si>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</si>
  <si>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</si>
  <si>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</si>
  <si>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</si>
  <si>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</si>
  <si>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</si>
  <si>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</si>
  <si>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</si>
  <si>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</si>
  <si>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</si>
  <si>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</si>
  <si>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</si>
  <si>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</si>
  <si>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</si>
  <si>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</si>
  <si>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</si>
  <si>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</si>
  <si>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</si>
  <si>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</si>
  <si>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</si>
  <si>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</si>
  <si>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</si>
  <si>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</si>
  <si>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</si>
  <si>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</si>
  <si>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</si>
  <si>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</si>
  <si>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</si>
  <si>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</si>
  <si>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</si>
  <si>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</si>
  <si>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</si>
  <si>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</si>
  <si>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</si>
  <si>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</si>
  <si>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</si>
  <si>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</si>
  <si>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</si>
  <si>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</si>
  <si>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</si>
  <si>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</si>
  <si>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</si>
  <si>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</si>
  <si>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</si>
  <si>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</si>
  <si>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</si>
  <si>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</si>
  <si>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</si>
  <si>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</si>
  <si>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</si>
  <si>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</si>
  <si>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</si>
  <si>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</si>
  <si>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</si>
  <si>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</si>
  <si>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</si>
  <si>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</si>
  <si>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</si>
  <si>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</si>
  <si>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</si>
  <si>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</si>
  <si>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</si>
  <si>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</si>
  <si>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</si>
  <si>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</si>
  <si>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</si>
  <si>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</si>
  <si>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</si>
  <si>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</si>
  <si>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</si>
  <si>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</si>
  <si>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</si>
  <si>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</si>
  <si>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</si>
  <si>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</si>
  <si>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</si>
  <si>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</si>
  <si>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</si>
  <si>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</si>
  <si>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</si>
  <si>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</si>
  <si>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</si>
  <si>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</si>
  <si>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</si>
  <si>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</si>
  <si>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</si>
  <si>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</si>
  <si>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</si>
  <si>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</si>
  <si>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</si>
  <si>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</si>
  <si>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</si>
  <si>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</si>
  <si>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</si>
  <si>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</si>
  <si>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</si>
  <si>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</si>
  <si>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</si>
  <si>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</si>
  <si>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</si>
  <si>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</si>
  <si>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</si>
  <si>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</si>
  <si>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</si>
  <si>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</si>
  <si>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</si>
  <si>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</si>
  <si>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</si>
  <si>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</si>
  <si>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</si>
  <si>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</si>
  <si>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</si>
  <si>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</si>
  <si>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</si>
  <si>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</si>
  <si>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</si>
  <si>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</si>
  <si>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</si>
  <si>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</si>
  <si>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</si>
  <si>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</si>
  <si>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</si>
  <si>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</si>
  <si>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</si>
  <si>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</si>
  <si>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</si>
  <si>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</si>
  <si>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</si>
  <si>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</si>
  <si>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</si>
  <si>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</si>
  <si>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</si>
  <si>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</si>
  <si>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</si>
  <si>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</si>
  <si>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</si>
  <si>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</si>
  <si>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</si>
  <si>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</si>
  <si>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</si>
  <si>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</si>
  <si>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</si>
  <si>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</si>
  <si>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</si>
  <si>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</si>
  <si>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</si>
  <si>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</si>
  <si>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</si>
  <si>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</si>
  <si>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</si>
  <si>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</si>
  <si>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</si>
  <si>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</si>
  <si>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</si>
  <si>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</si>
  <si>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</si>
  <si>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</si>
  <si>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</si>
  <si>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</si>
  <si>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</si>
  <si>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</si>
  <si>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</si>
  <si>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</si>
  <si>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</si>
  <si>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</si>
  <si>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</si>
  <si>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</si>
  <si>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</si>
  <si>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</si>
  <si>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</si>
  <si>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</si>
  <si>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</si>
  <si>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</si>
  <si>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</si>
  <si>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</si>
  <si>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</si>
  <si>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</si>
  <si>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</si>
  <si>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</si>
  <si>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</si>
  <si>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</si>
  <si>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</si>
  <si>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</si>
  <si>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</si>
  <si>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</si>
  <si>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</si>
  <si>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</si>
  <si>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</si>
  <si>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</si>
  <si>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</si>
  <si>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</si>
  <si>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</si>
  <si>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</si>
  <si>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</si>
  <si>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</si>
  <si>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</si>
  <si>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</si>
  <si>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</si>
  <si>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</si>
  <si>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</si>
  <si>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</si>
  <si>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</si>
  <si>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</si>
  <si>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</si>
  <si>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</si>
  <si>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</si>
  <si>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</si>
  <si>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</si>
  <si>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</si>
  <si>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</si>
  <si>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</si>
  <si>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</si>
  <si>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</si>
  <si>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</si>
  <si>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</si>
  <si>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</si>
  <si>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</si>
  <si>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</si>
  <si>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</si>
  <si>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</si>
  <si>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</si>
  <si>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</si>
  <si>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</si>
  <si>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</si>
  <si>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</si>
  <si>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</si>
  <si>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</si>
  <si>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</si>
  <si>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</si>
  <si>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</si>
  <si>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</si>
  <si>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</si>
  <si>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</si>
  <si>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</si>
  <si>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</si>
  <si>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</si>
  <si>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</si>
  <si>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</si>
  <si>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</si>
  <si>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</si>
  <si>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</si>
  <si>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</si>
  <si>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</si>
  <si>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</si>
  <si>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</si>
  <si>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</si>
  <si>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</si>
  <si>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</si>
  <si>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</si>
  <si>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</si>
  <si>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</si>
  <si>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</si>
  <si>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</si>
  <si>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</si>
  <si>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</si>
  <si>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</si>
  <si>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</si>
  <si>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</si>
  <si>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</si>
  <si>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</si>
  <si>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</si>
  <si>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</si>
  <si>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</si>
  <si>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</si>
  <si>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</si>
  <si>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</si>
  <si>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</si>
  <si>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</si>
  <si>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</si>
  <si>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</si>
  <si>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</si>
  <si>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</si>
  <si>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</si>
  <si>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</si>
  <si>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</si>
  <si>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</si>
  <si>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</si>
  <si>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</si>
  <si>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</si>
  <si>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</si>
  <si>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</si>
  <si>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</si>
  <si>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</si>
  <si>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</si>
  <si>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</si>
  <si>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</si>
  <si>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</si>
  <si>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</si>
  <si>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</si>
  <si>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</si>
  <si>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</si>
  <si>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</si>
  <si>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</si>
  <si>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</si>
  <si>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</si>
  <si>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</si>
  <si>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</si>
  <si>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</si>
  <si>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</si>
  <si>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</si>
  <si>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</si>
  <si>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</si>
  <si>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</si>
  <si>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</si>
  <si>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</si>
  <si>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</si>
  <si>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</si>
  <si>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</si>
  <si>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</si>
  <si>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</si>
  <si>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</si>
  <si>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</si>
  <si>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</si>
  <si>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</si>
  <si>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</si>
  <si>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</si>
  <si>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</si>
  <si>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</si>
  <si>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</si>
  <si>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</si>
  <si>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</si>
  <si>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</si>
  <si>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</si>
  <si>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</si>
  <si>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</si>
  <si>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</si>
  <si>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</si>
  <si>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</si>
  <si>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</si>
  <si>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</si>
  <si>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</si>
  <si>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</si>
  <si>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</si>
  <si>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</si>
  <si>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</si>
  <si>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</si>
  <si>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</si>
  <si>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</si>
  <si>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</si>
  <si>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</si>
  <si>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</si>
  <si>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</si>
  <si>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</si>
  <si>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</si>
  <si>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</si>
  <si>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</si>
  <si>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</si>
  <si>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</si>
  <si>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</si>
  <si>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</si>
  <si>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</si>
  <si>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</si>
  <si>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</si>
  <si>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</si>
  <si>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</si>
  <si>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</si>
  <si>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</si>
  <si>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</si>
  <si>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</si>
  <si>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</si>
  <si>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</si>
  <si>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</si>
  <si>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</si>
  <si>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</si>
  <si>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</si>
  <si>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</si>
  <si>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</si>
  <si>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</si>
  <si>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</si>
  <si>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</si>
  <si>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</si>
  <si>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</si>
  <si>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</si>
  <si>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</si>
  <si>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</si>
  <si>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</si>
  <si>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</si>
  <si>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</si>
  <si>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</si>
  <si>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</si>
  <si>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</si>
  <si>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</si>
  <si>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</si>
  <si>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</si>
  <si>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</si>
  <si>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</si>
  <si>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</si>
  <si>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</si>
  <si>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</si>
  <si>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</si>
  <si>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</si>
  <si>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</si>
  <si>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</si>
  <si>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</si>
  <si>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</si>
  <si>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</si>
  <si>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</si>
  <si>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</si>
  <si>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</si>
  <si>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</si>
  <si>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</si>
  <si>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</si>
  <si>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</si>
  <si>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</si>
  <si>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</si>
  <si>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</si>
  <si>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</si>
  <si>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</si>
  <si>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</si>
  <si>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</si>
  <si>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</si>
  <si>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</si>
  <si>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</si>
  <si>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</si>
  <si>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</si>
  <si>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</si>
  <si>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</si>
  <si>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</si>
  <si>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</si>
  <si>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</si>
  <si>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</si>
  <si>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</si>
  <si>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</si>
  <si>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</si>
  <si>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</si>
  <si>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</si>
  <si>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</si>
  <si>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</si>
  <si>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</si>
  <si>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</si>
  <si>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</si>
  <si>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</si>
  <si>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</si>
  <si>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</si>
  <si>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</si>
  <si>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</si>
  <si>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</si>
  <si>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</si>
  <si>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</si>
  <si>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</si>
  <si>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</si>
  <si>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</si>
  <si>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</si>
  <si>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</si>
  <si>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</si>
  <si>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</si>
  <si>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</si>
  <si>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</si>
  <si>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</si>
  <si>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</si>
  <si>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</si>
  <si>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</si>
  <si>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</si>
  <si>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</si>
  <si>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</si>
  <si>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</si>
  <si>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</si>
  <si>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</si>
  <si>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</si>
  <si>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</si>
  <si>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</si>
  <si>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</si>
  <si>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</si>
  <si>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</si>
  <si>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</si>
  <si>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</si>
  <si>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</si>
  <si>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</si>
  <si>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</si>
  <si>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</si>
  <si>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</si>
  <si>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</si>
  <si>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</si>
  <si>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</si>
  <si>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</si>
  <si>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</si>
  <si>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</si>
  <si>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</si>
  <si>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</si>
  <si>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</si>
  <si>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</si>
  <si>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</si>
  <si>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</si>
  <si>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</si>
  <si>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</si>
  <si>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</si>
  <si>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</si>
  <si>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</si>
  <si>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</si>
  <si>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</si>
  <si>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</si>
  <si>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</si>
  <si>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</si>
  <si>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</si>
  <si>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</si>
  <si>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</si>
  <si>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</si>
  <si>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</si>
  <si>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</si>
  <si>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</si>
  <si>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</si>
  <si>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</si>
  <si>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</si>
  <si>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</si>
  <si>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</si>
  <si>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</si>
  <si>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</si>
  <si>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</si>
  <si>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</si>
  <si>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</si>
  <si>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</si>
  <si>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</si>
  <si>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</si>
  <si>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</si>
  <si>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</si>
  <si>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</si>
  <si>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</si>
  <si>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</si>
  <si>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</si>
  <si>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</si>
  <si>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</si>
  <si>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</si>
  <si>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</si>
  <si>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</si>
  <si>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</si>
  <si>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</si>
  <si>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</si>
  <si>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</si>
  <si>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</si>
  <si>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</si>
  <si>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</si>
  <si>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</si>
  <si>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</si>
  <si>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</si>
  <si>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</si>
  <si>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</si>
  <si>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</si>
  <si>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</si>
  <si>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</si>
  <si>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</si>
  <si>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</si>
  <si>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</si>
  <si>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</si>
  <si>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</si>
  <si>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</si>
  <si>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</si>
  <si>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</si>
  <si>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</si>
  <si>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</si>
  <si>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</si>
  <si>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</si>
  <si>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</si>
  <si>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</si>
  <si>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</si>
  <si>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</si>
  <si>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</si>
  <si>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</si>
  <si>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</si>
  <si>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</si>
  <si>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</si>
  <si>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</si>
  <si>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</si>
  <si>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</si>
  <si>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</si>
  <si>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</si>
  <si>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</si>
  <si>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</si>
  <si>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</si>
  <si>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</si>
  <si>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</si>
  <si>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</si>
  <si>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</si>
  <si>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</si>
  <si>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</si>
  <si>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</si>
  <si>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</si>
  <si>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</si>
  <si>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</si>
  <si>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</si>
  <si>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</si>
  <si>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</si>
  <si>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</si>
  <si>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</si>
  <si>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</si>
  <si>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</si>
  <si>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</si>
  <si>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</si>
  <si>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</si>
  <si>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</si>
  <si>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</si>
  <si>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</si>
  <si>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</si>
  <si>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</si>
  <si>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</si>
  <si>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</si>
  <si>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</si>
  <si>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</si>
  <si>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</si>
  <si>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</si>
  <si>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</si>
  <si>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</si>
  <si>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</si>
  <si>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</si>
  <si>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</si>
  <si>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</si>
  <si>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</si>
  <si>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</si>
  <si>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</si>
  <si>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</si>
  <si>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</si>
  <si>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</si>
  <si>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</si>
  <si>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</si>
  <si>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</si>
  <si>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</si>
  <si>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</si>
  <si>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</si>
  <si>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</si>
  <si>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</si>
  <si>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</si>
  <si>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</si>
  <si>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</si>
  <si>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</si>
  <si>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</si>
  <si>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</si>
  <si>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</si>
  <si>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</si>
  <si>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</si>
  <si>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</si>
  <si>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</si>
  <si>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</si>
  <si>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</si>
  <si>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</si>
  <si>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</si>
  <si>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</si>
  <si>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</si>
  <si>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</si>
  <si>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</si>
  <si>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</si>
  <si>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</si>
  <si>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</si>
  <si>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</si>
  <si>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</si>
  <si>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</si>
  <si>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</si>
  <si>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</si>
  <si>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</si>
  <si>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</si>
  <si>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</si>
  <si>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</si>
  <si>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</si>
  <si>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</si>
  <si>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</si>
  <si>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</si>
  <si>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</si>
  <si>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</si>
  <si>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</si>
  <si>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</si>
  <si>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</si>
  <si>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</si>
  <si>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</si>
  <si>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</si>
  <si>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</si>
  <si>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</si>
  <si>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</si>
  <si>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</si>
  <si>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</si>
  <si>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</si>
  <si>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</si>
  <si>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</si>
  <si>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</si>
  <si>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</si>
  <si>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</si>
  <si>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</si>
  <si>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</si>
  <si>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</si>
  <si>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</si>
  <si>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</si>
  <si>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</si>
  <si>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</si>
  <si>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</si>
  <si>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</si>
  <si>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</si>
  <si>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</si>
  <si>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</si>
  <si>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</si>
  <si>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</si>
  <si>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</si>
  <si>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</si>
  <si>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</si>
  <si>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</si>
  <si>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</si>
  <si>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</si>
  <si>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</si>
  <si>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</si>
  <si>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</si>
  <si>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</si>
  <si>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</si>
  <si>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</si>
  <si>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</si>
  <si>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</si>
  <si>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</si>
  <si>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</si>
  <si>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</si>
  <si>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</si>
  <si>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</si>
  <si>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</si>
  <si>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</si>
  <si>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</si>
  <si>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</si>
  <si>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</si>
  <si>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</si>
  <si>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</si>
  <si>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</si>
  <si>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</si>
  <si>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</si>
  <si>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</si>
  <si>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</si>
  <si>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</si>
  <si>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</si>
  <si>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</si>
  <si>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</si>
  <si>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</si>
  <si>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</si>
  <si>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</si>
  <si>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</si>
  <si>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</si>
  <si>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</si>
  <si>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</si>
  <si>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</si>
  <si>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</si>
  <si>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</si>
  <si>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</si>
  <si>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</si>
  <si>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</si>
  <si>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</si>
  <si>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</si>
  <si>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</si>
  <si>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</si>
  <si>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</si>
  <si>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</si>
  <si>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</si>
  <si>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</si>
  <si>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</si>
  <si>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</si>
  <si>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</si>
  <si>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</si>
  <si>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</si>
  <si>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</si>
  <si>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</si>
  <si>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</si>
  <si>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</si>
  <si>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</si>
  <si>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</si>
  <si>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</si>
  <si>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</si>
  <si>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</si>
  <si>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</si>
  <si>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</si>
  <si>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</si>
  <si>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</si>
  <si>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</si>
  <si>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</si>
  <si>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</si>
  <si>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</si>
  <si>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</si>
  <si>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</si>
  <si>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</si>
  <si>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</si>
  <si>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</si>
  <si>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</si>
  <si>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</si>
  <si>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</si>
  <si>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</si>
  <si>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</si>
  <si>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</si>
  <si>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</si>
  <si>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</si>
  <si>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</si>
  <si>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</si>
  <si>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</si>
  <si>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</si>
  <si>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</si>
  <si>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</si>
  <si>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</si>
  <si>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</si>
  <si>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</si>
  <si>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</si>
  <si>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</si>
  <si>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</si>
  <si>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</si>
  <si>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</si>
  <si>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</si>
  <si>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</si>
  <si>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</si>
  <si>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</si>
  <si>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</si>
  <si>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</si>
  <si>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</si>
  <si>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</si>
  <si>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</si>
  <si>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</si>
  <si>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</si>
  <si>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</si>
  <si>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</si>
  <si>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</si>
  <si>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</si>
  <si>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</si>
  <si>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</si>
  <si>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</si>
  <si>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</si>
  <si>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</si>
  <si>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</si>
  <si>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</si>
  <si>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</si>
  <si>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</si>
  <si>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</si>
  <si>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</si>
  <si>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</si>
  <si>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</si>
  <si>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</si>
  <si>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</si>
  <si>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</si>
  <si>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</si>
  <si>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</si>
  <si>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</si>
  <si>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</si>
  <si>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</si>
  <si>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</si>
  <si>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</si>
  <si>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</si>
  <si>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</si>
  <si>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</si>
  <si>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</si>
  <si>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</si>
  <si>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</si>
  <si>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</si>
  <si>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</si>
  <si>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</si>
  <si>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</si>
  <si>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</si>
  <si>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</si>
  <si>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</si>
  <si>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</si>
  <si>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</si>
  <si>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</si>
  <si>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</si>
  <si>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</si>
  <si>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</si>
  <si>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</si>
  <si>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</si>
  <si>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</si>
  <si>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</si>
  <si>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</si>
  <si>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</si>
  <si>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</si>
  <si>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</si>
  <si>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</si>
  <si>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</si>
  <si>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</si>
  <si>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</si>
  <si>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</si>
  <si>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</si>
  <si>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</si>
  <si>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</si>
  <si>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</si>
  <si>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</si>
  <si>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</si>
  <si>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</si>
  <si>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</si>
  <si>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</si>
  <si>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</si>
  <si>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</si>
  <si>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</si>
  <si>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</si>
  <si>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</si>
  <si>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</si>
  <si>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</si>
  <si>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</si>
  <si>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</si>
  <si>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</si>
  <si>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</si>
  <si>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</si>
  <si>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</si>
  <si>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</si>
  <si>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</si>
  <si>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</si>
  <si>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</si>
  <si>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</si>
  <si>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</si>
  <si>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</si>
  <si>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</si>
  <si>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</si>
  <si>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</si>
  <si>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</si>
  <si>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</si>
  <si>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</si>
  <si>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</si>
  <si>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</si>
  <si>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</si>
  <si>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</si>
  <si>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</si>
  <si>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</si>
  <si>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</si>
  <si>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</si>
  <si>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</si>
  <si>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</si>
  <si>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</si>
  <si>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</si>
  <si>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</si>
  <si>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</si>
  <si>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</si>
  <si>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</si>
  <si>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</si>
  <si>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</si>
  <si>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</si>
  <si>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</si>
  <si>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</si>
  <si>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</si>
  <si>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</si>
  <si>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</si>
  <si>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</si>
  <si>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</si>
  <si>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</si>
  <si>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</si>
  <si>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</si>
  <si>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</si>
  <si>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</si>
  <si>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</si>
  <si>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</si>
  <si>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</si>
  <si>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</si>
  <si>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</si>
  <si>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</si>
  <si>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</si>
  <si>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</si>
  <si>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</si>
  <si>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</si>
  <si>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</si>
  <si>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</si>
  <si>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</si>
  <si>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</si>
  <si>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</si>
  <si>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</si>
  <si>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</si>
  <si>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</si>
  <si>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</si>
  <si>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</si>
  <si>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</si>
  <si>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</si>
  <si>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</si>
  <si>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</si>
  <si>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</si>
  <si>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</si>
  <si>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</si>
  <si>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</si>
  <si>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</si>
  <si>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</si>
  <si>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</si>
  <si>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</si>
  <si>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</si>
  <si>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</si>
  <si>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</si>
  <si>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</si>
  <si>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</si>
  <si>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</si>
  <si>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</si>
  <si>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</si>
  <si>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</si>
  <si>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</si>
  <si>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</si>
  <si>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</si>
  <si>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</si>
  <si>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</si>
  <si>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</si>
  <si>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</si>
  <si>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</si>
  <si>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</si>
  <si>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</si>
  <si>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</si>
  <si>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</si>
  <si>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</si>
  <si>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</si>
  <si>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</si>
  <si>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</si>
  <si>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</si>
  <si>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</si>
  <si>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</si>
  <si>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</si>
  <si>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</si>
  <si>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</si>
  <si>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</si>
  <si>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</si>
  <si>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</si>
  <si>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</si>
  <si>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</si>
  <si>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</si>
  <si>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</si>
  <si>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</si>
  <si>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</si>
  <si>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</si>
  <si>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</si>
  <si>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</si>
  <si>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</si>
  <si>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</si>
  <si>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</si>
  <si>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</si>
  <si>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</si>
  <si>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</si>
  <si>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</si>
  <si>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</si>
  <si>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</si>
  <si>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</si>
  <si>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</si>
  <si>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</si>
  <si>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</si>
  <si>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</si>
  <si>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</si>
  <si>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</si>
  <si>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</si>
  <si>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</si>
  <si>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</si>
  <si>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</si>
  <si>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</si>
  <si>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</si>
  <si>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</si>
  <si>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</si>
  <si>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</si>
  <si>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</si>
  <si>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</si>
  <si>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</si>
  <si>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</si>
  <si>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</si>
  <si>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</si>
  <si>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</si>
  <si>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</si>
  <si>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</si>
  <si>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</si>
  <si>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</si>
  <si>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</si>
  <si>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</si>
  <si>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</si>
  <si>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</si>
  <si>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</si>
  <si>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</si>
  <si>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</si>
  <si>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</si>
  <si>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</si>
  <si>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</si>
  <si>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</si>
  <si>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</si>
  <si>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</si>
  <si>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</si>
  <si>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</si>
  <si>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</si>
  <si>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</si>
  <si>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</si>
  <si>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</si>
  <si>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</si>
  <si>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</si>
  <si>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</si>
  <si>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</si>
  <si>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</si>
  <si>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</si>
  <si>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</si>
  <si>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</si>
  <si>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</si>
  <si>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</si>
  <si>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</si>
  <si>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</si>
  <si>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</si>
  <si>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</si>
  <si>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</si>
  <si>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</si>
  <si>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</si>
  <si>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</si>
  <si>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</si>
  <si>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</si>
  <si>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</si>
  <si>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</si>
  <si>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</si>
  <si>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</si>
  <si>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</si>
  <si>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</si>
  <si>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</si>
  <si>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</si>
  <si>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</si>
  <si>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</si>
  <si>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</si>
  <si>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</si>
  <si>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</si>
  <si>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</si>
  <si>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</si>
  <si>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</si>
  <si>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</si>
  <si>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</si>
  <si>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</si>
  <si>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</si>
  <si>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</si>
  <si>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</si>
  <si>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</si>
  <si>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</si>
  <si>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</si>
  <si>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</si>
  <si>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</si>
  <si>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</si>
  <si>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</si>
  <si>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</si>
  <si>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</si>
  <si>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</si>
  <si>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</si>
  <si>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</si>
  <si>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</si>
  <si>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</si>
  <si>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</si>
  <si>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</si>
  <si>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</si>
  <si>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</si>
  <si>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</si>
  <si>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</si>
  <si>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</si>
  <si>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</si>
  <si>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</si>
  <si>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</si>
  <si>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</si>
  <si>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</si>
  <si>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</si>
  <si>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</si>
  <si>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</si>
  <si>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</si>
  <si>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</si>
  <si>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</si>
  <si>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</si>
  <si>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</si>
  <si>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</si>
  <si>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</si>
  <si>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</si>
  <si>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</si>
  <si>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</si>
  <si>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</si>
  <si>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</si>
  <si>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</si>
  <si>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</si>
  <si>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</si>
  <si>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</si>
  <si>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</si>
  <si>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</si>
  <si>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</si>
  <si>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</si>
  <si>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</si>
  <si>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</si>
  <si>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</si>
  <si>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</si>
  <si>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</si>
  <si>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</si>
  <si>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</si>
  <si>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</si>
  <si>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</si>
  <si>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</si>
  <si>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</si>
  <si>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</si>
  <si>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</si>
  <si>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</si>
  <si>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</si>
  <si>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</si>
  <si>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</si>
  <si>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</si>
  <si>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</si>
  <si>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</si>
  <si>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</si>
  <si>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</si>
  <si>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</si>
  <si>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</si>
  <si>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</si>
  <si>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</si>
  <si>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</si>
  <si>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</si>
  <si>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</si>
  <si>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</si>
  <si>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</si>
  <si>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</si>
  <si>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</si>
  <si>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</si>
  <si>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</si>
  <si>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</si>
  <si>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</si>
  <si>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</si>
  <si>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</si>
  <si>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</si>
  <si>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</si>
  <si>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</si>
  <si>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</si>
  <si>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</si>
  <si>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</si>
  <si>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</si>
  <si>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</si>
  <si>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</si>
  <si>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</si>
  <si>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</si>
  <si>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</si>
  <si>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</si>
  <si>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</si>
  <si>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</si>
  <si>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</si>
  <si>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</si>
  <si>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</si>
  <si>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</si>
  <si>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</si>
  <si>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</si>
  <si>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</si>
  <si>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</si>
  <si>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</si>
  <si>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</si>
  <si>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</si>
  <si>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</si>
  <si>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</si>
  <si>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</si>
  <si>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</si>
  <si>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</si>
  <si>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</si>
  <si>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</si>
  <si>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</si>
  <si>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</si>
  <si>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</si>
  <si>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</si>
  <si>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</si>
  <si>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</si>
  <si>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</si>
  <si>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</si>
  <si>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</si>
  <si>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</si>
  <si>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</si>
  <si>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</si>
  <si>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</si>
  <si>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</si>
  <si>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</si>
  <si>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</si>
  <si>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</si>
  <si>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</si>
  <si>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</si>
  <si>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</si>
  <si>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</si>
  <si>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</si>
  <si>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</si>
  <si>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</si>
  <si>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</si>
  <si>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</si>
  <si>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</si>
  <si>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</si>
  <si>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</si>
  <si>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</si>
  <si>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</si>
  <si>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</si>
  <si>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</si>
  <si>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</si>
  <si>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</si>
  <si>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</si>
  <si>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</si>
  <si>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</si>
  <si>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</si>
  <si>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</si>
  <si>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</si>
  <si>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</si>
  <si>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</si>
  <si>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</si>
  <si>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</si>
  <si>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</si>
  <si>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</si>
  <si>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</si>
  <si>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</si>
  <si>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</si>
  <si>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</si>
  <si>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</si>
  <si>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</si>
  <si>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</si>
  <si>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</si>
  <si>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</si>
  <si>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</si>
  <si>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</si>
  <si>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</si>
  <si>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</si>
  <si>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</si>
  <si>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</si>
  <si>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</si>
  <si>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</si>
  <si>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</si>
  <si>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</si>
  <si>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</si>
  <si>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</si>
  <si>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</si>
  <si>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</si>
  <si>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</si>
  <si>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</si>
  <si>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</si>
  <si>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</si>
  <si>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</si>
  <si>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</si>
  <si>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</si>
  <si>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</si>
  <si>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</si>
  <si>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</si>
  <si>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</si>
  <si>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</si>
  <si>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</si>
  <si>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</si>
  <si>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</si>
  <si>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</si>
  <si>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</si>
  <si>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</si>
  <si>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</si>
  <si>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</si>
  <si>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</si>
  <si>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</si>
  <si>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</si>
  <si>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</si>
  <si>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</si>
  <si>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</si>
  <si>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</si>
  <si>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</si>
  <si>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</si>
  <si>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</si>
  <si>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</si>
  <si>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</si>
  <si>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</si>
  <si>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</si>
  <si>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</si>
  <si>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</si>
  <si>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</si>
  <si>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</si>
  <si>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</si>
  <si>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</si>
  <si>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</si>
  <si>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</si>
  <si>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</si>
  <si>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</si>
  <si>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</si>
  <si>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</si>
  <si>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</si>
  <si>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</si>
  <si>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</si>
  <si>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</si>
  <si>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</si>
  <si>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</si>
  <si>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</si>
  <si>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</si>
  <si>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</si>
  <si>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</si>
  <si>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</si>
  <si>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</si>
  <si>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</si>
  <si>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</si>
  <si>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</si>
  <si>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</si>
  <si>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</si>
  <si>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</si>
  <si>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</si>
  <si>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</si>
  <si>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</si>
  <si>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</si>
  <si>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</si>
  <si>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</si>
  <si>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</si>
  <si>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</si>
  <si>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</si>
  <si>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</si>
  <si>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</si>
  <si>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</si>
  <si>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</si>
  <si>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</si>
  <si>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</si>
  <si>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</si>
  <si>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</si>
  <si>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</si>
  <si>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</si>
  <si>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</si>
  <si>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</si>
  <si>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</si>
  <si>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</si>
  <si>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</si>
  <si>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</si>
  <si>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</si>
  <si>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</si>
  <si>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</si>
  <si>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</si>
  <si>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</si>
  <si>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</si>
  <si>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</si>
  <si>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</si>
  <si>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</si>
  <si>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</si>
  <si>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</si>
  <si>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</si>
  <si>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</si>
  <si>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</si>
  <si>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</si>
  <si>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</si>
  <si>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</si>
  <si>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</si>
  <si>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</si>
  <si>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</si>
  <si>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</si>
  <si>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</si>
  <si>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</si>
  <si>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</si>
  <si>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</si>
  <si>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</si>
  <si>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</si>
  <si>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</si>
  <si>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</si>
  <si>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</si>
  <si>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</si>
  <si>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</si>
  <si>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</si>
  <si>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</si>
  <si>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</si>
  <si>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</si>
  <si>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</si>
  <si>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</si>
  <si>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</si>
  <si>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</si>
  <si>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</si>
  <si>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</si>
  <si>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</si>
  <si>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</si>
  <si>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</si>
  <si>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</si>
  <si>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</si>
  <si>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</si>
  <si>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</si>
  <si>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</si>
  <si>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</si>
  <si>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</si>
  <si>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</si>
  <si>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</si>
  <si>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</si>
  <si>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</si>
  <si>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</si>
  <si>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</si>
  <si>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</si>
  <si>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</si>
  <si>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</si>
  <si>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</si>
  <si>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</si>
  <si>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</si>
  <si>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</si>
  <si>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</si>
  <si>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</si>
  <si>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</si>
  <si>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</si>
  <si>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</si>
  <si>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</si>
  <si>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</si>
  <si>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</si>
  <si>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</si>
  <si>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</si>
  <si>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</si>
  <si>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</si>
  <si>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</si>
  <si>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</si>
  <si>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</si>
  <si>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</si>
  <si>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</si>
  <si>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</si>
  <si>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</si>
  <si>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</si>
  <si>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</si>
  <si>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</si>
  <si>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</si>
  <si>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</si>
  <si>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</si>
  <si>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</si>
  <si>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</si>
  <si>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</si>
  <si>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</si>
  <si>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</si>
  <si>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</si>
  <si>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</si>
  <si>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</si>
  <si>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</si>
  <si>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</si>
  <si>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</si>
  <si>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</si>
  <si>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</si>
  <si>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</si>
  <si>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</si>
  <si>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</si>
  <si>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</si>
  <si>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</si>
  <si>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</si>
  <si>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</si>
  <si>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</si>
  <si>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</si>
  <si>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</si>
  <si>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</si>
  <si>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</si>
  <si>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</si>
  <si>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</si>
  <si>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</si>
  <si>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</si>
  <si>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</si>
  <si>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</si>
  <si>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</si>
  <si>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</si>
  <si>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</si>
  <si>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</si>
  <si>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</si>
  <si>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</si>
  <si>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</si>
  <si>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</si>
  <si>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</si>
  <si>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</si>
  <si>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</si>
  <si>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</si>
  <si>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</si>
  <si>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</si>
  <si>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</si>
  <si>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</si>
  <si>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</si>
  <si>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</si>
  <si>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</si>
  <si>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</si>
  <si>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</si>
  <si>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</si>
  <si>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</si>
  <si>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</si>
  <si>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</si>
  <si>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</si>
  <si>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</si>
  <si>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</si>
  <si>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</si>
  <si>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</si>
  <si>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</si>
  <si>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</si>
  <si>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</si>
  <si>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</si>
  <si>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</si>
  <si>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</si>
  <si>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</si>
  <si>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</si>
  <si>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</si>
  <si>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</si>
  <si>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</si>
  <si>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</si>
  <si>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</si>
  <si>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</si>
  <si>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</si>
  <si>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</si>
  <si>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</si>
  <si>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</si>
  <si>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</si>
  <si>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</si>
  <si>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</si>
  <si>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</si>
  <si>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</si>
  <si>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</si>
  <si>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</si>
  <si>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</si>
  <si>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</si>
  <si>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</si>
  <si>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</si>
  <si>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</si>
  <si>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</si>
  <si>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</si>
  <si>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</si>
  <si>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</si>
  <si>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</si>
  <si>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</si>
  <si>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</si>
  <si>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</si>
  <si>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</si>
  <si>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</si>
  <si>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</si>
  <si>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</si>
  <si>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</si>
  <si>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</si>
  <si>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</si>
  <si>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</si>
  <si>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</si>
  <si>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</si>
  <si>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</si>
  <si>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</si>
  <si>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</si>
  <si>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</si>
  <si>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</si>
  <si>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</si>
  <si>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</si>
  <si>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</si>
  <si>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</si>
  <si>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</si>
  <si>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</si>
  <si>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</si>
  <si>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</si>
  <si>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</si>
  <si>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</si>
  <si>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</si>
  <si>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</si>
  <si>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</si>
  <si>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</si>
  <si>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</si>
  <si>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</si>
  <si>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</si>
  <si>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</si>
  <si>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</si>
  <si>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</si>
  <si>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</si>
  <si>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</si>
  <si>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</si>
  <si>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</si>
  <si>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</si>
  <si>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</si>
  <si>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</si>
  <si>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</si>
  <si>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</si>
  <si>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</si>
  <si>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</si>
  <si>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</si>
  <si>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</si>
  <si>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</si>
  <si>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</si>
  <si>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</si>
  <si>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</si>
  <si>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</si>
  <si>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</si>
  <si>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</si>
  <si>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</si>
  <si>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</si>
  <si>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</si>
  <si>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</si>
  <si>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</si>
  <si>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</si>
  <si>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</si>
  <si>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</si>
  <si>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</si>
  <si>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</si>
  <si>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</si>
  <si>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</si>
  <si>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</si>
  <si>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</si>
  <si>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</si>
  <si>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</si>
  <si>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</si>
  <si>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</si>
  <si>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</si>
  <si>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</si>
  <si>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</si>
  <si>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</si>
  <si>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</si>
  <si>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</si>
  <si>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</si>
  <si>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</si>
  <si>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</si>
  <si>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</si>
  <si>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</si>
  <si>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</si>
  <si>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</si>
  <si>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</si>
  <si>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</si>
  <si>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</si>
  <si>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</si>
  <si>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</si>
  <si>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</si>
  <si>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</si>
  <si>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</si>
  <si>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</si>
  <si>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</si>
  <si>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</si>
  <si>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</si>
  <si>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</si>
  <si>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</si>
  <si>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</si>
  <si>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</si>
  <si>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</si>
  <si>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</si>
  <si>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</si>
  <si>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</si>
  <si>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</si>
  <si>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</si>
  <si>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</si>
  <si>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</si>
  <si>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</si>
  <si>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</si>
  <si>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</si>
  <si>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</si>
  <si>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</si>
  <si>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</si>
  <si>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</si>
  <si>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</si>
  <si>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</si>
  <si>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</si>
  <si>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</si>
  <si>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</si>
  <si>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</si>
  <si>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</si>
  <si>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</si>
  <si>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</si>
  <si>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</si>
  <si>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</si>
  <si>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</si>
  <si>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</si>
  <si>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</si>
  <si>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</si>
  <si>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</si>
  <si>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</si>
  <si>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</si>
  <si>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</si>
  <si>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</si>
  <si>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</si>
  <si>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</si>
  <si>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</si>
  <si>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</si>
  <si>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</si>
  <si>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</si>
  <si>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</si>
  <si>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</si>
  <si>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</si>
  <si>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</si>
  <si>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</si>
  <si>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</si>
  <si>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</si>
  <si>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</si>
  <si>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</si>
  <si>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</si>
  <si>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</si>
  <si>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</si>
  <si>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</si>
  <si>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</si>
  <si>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</si>
  <si>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</si>
  <si>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</si>
  <si>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</si>
  <si>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</si>
  <si>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</si>
  <si>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</si>
  <si>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</si>
  <si>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</si>
  <si>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</si>
  <si>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</si>
  <si>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</si>
  <si>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</si>
  <si>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</si>
  <si>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</si>
  <si>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</si>
  <si>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</si>
  <si>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</si>
  <si>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</si>
  <si>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</si>
  <si>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</si>
  <si>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</si>
  <si>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</si>
  <si>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</si>
  <si>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</si>
  <si>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</si>
  <si>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</si>
  <si>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</si>
  <si>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</si>
  <si>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</si>
  <si>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</si>
  <si>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</si>
  <si>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</si>
  <si>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</si>
  <si>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</si>
  <si>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</si>
  <si>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</si>
  <si>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</si>
  <si>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</si>
  <si>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</si>
  <si>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</si>
  <si>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</si>
  <si>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</si>
  <si>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</si>
  <si>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</si>
  <si>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</si>
  <si>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</si>
  <si>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</si>
  <si>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</si>
  <si>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</si>
  <si>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</si>
  <si>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</si>
  <si>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</si>
  <si>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</si>
  <si>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</si>
  <si>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</si>
  <si>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</si>
  <si>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</si>
  <si>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</si>
  <si>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</si>
  <si>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</si>
  <si>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</si>
  <si>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</si>
  <si>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</si>
  <si>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</si>
  <si>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</si>
  <si>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</si>
  <si>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</si>
  <si>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</si>
  <si>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</si>
  <si>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</si>
  <si>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</si>
  <si>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</si>
  <si>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</si>
  <si>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</si>
  <si>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</si>
  <si>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</si>
  <si>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</si>
  <si>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</si>
  <si>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</si>
  <si>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</si>
  <si>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</si>
  <si>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</si>
  <si>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</si>
  <si>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</si>
  <si>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</si>
  <si>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</si>
  <si>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</si>
  <si>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</si>
  <si>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</si>
  <si>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</si>
  <si>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</si>
  <si>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</si>
  <si>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</si>
  <si>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</si>
  <si>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</si>
  <si>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</si>
  <si>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</si>
  <si>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</si>
  <si>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</si>
  <si>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</si>
  <si>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</si>
  <si>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</si>
  <si>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</si>
  <si>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</si>
  <si>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</si>
  <si>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</si>
  <si>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</si>
  <si>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</si>
  <si>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</si>
  <si>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</si>
  <si>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</si>
  <si>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</si>
  <si>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</si>
  <si>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</si>
  <si>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</si>
  <si>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</si>
  <si>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</si>
  <si>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</si>
  <si>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</si>
  <si>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</si>
  <si>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</si>
  <si>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</si>
  <si>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</si>
  <si>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</si>
  <si>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</si>
  <si>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</si>
  <si>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</si>
  <si>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</si>
  <si>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</si>
  <si>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</si>
  <si>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</si>
  <si>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</si>
  <si>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</si>
  <si>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</si>
  <si>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</si>
  <si>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</si>
  <si>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</si>
  <si>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</si>
  <si>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</si>
  <si>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</si>
  <si>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</si>
  <si>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</si>
  <si>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</si>
  <si>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</si>
  <si>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</si>
  <si>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</si>
  <si>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</si>
  <si>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</si>
  <si>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</si>
  <si>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</si>
  <si>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</si>
  <si>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</si>
  <si>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</si>
  <si>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</si>
  <si>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</si>
  <si>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</si>
  <si>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</si>
  <si>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</si>
  <si>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</si>
  <si>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</si>
  <si>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</si>
  <si>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</si>
  <si>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</si>
  <si>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</si>
  <si>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</si>
  <si>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</si>
  <si>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</si>
  <si>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</si>
  <si>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</si>
  <si>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</si>
  <si>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</si>
  <si>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</si>
  <si>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</si>
  <si>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</si>
  <si>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</si>
  <si>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</si>
  <si>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</si>
  <si>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</si>
  <si>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</si>
  <si>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</si>
  <si>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</si>
  <si>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</si>
  <si>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</si>
  <si>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</si>
  <si>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</si>
  <si>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</si>
  <si>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</si>
  <si>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</si>
  <si>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</si>
  <si>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</si>
  <si>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</si>
  <si>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</si>
  <si>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</si>
  <si>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</si>
  <si>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</si>
  <si>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</si>
  <si>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</si>
  <si>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</si>
  <si>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</si>
  <si>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</si>
  <si>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</si>
  <si>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</si>
  <si>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</si>
  <si>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</si>
  <si>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</si>
  <si>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</si>
  <si>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</si>
  <si>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</si>
  <si>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</si>
  <si>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</si>
  <si>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</si>
  <si>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</si>
  <si>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</si>
  <si>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</si>
  <si>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</si>
  <si>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</si>
  <si>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</si>
  <si>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</si>
  <si>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</si>
  <si>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</si>
  <si>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</si>
  <si>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</si>
  <si>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</si>
  <si>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</si>
  <si>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</si>
  <si>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</si>
  <si>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</si>
  <si>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</si>
  <si>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</si>
  <si>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</si>
  <si>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</si>
  <si>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</si>
  <si>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</si>
  <si>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</si>
  <si>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</si>
  <si>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</si>
  <si>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</si>
  <si>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</si>
  <si>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</si>
  <si>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</si>
  <si>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</si>
  <si>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</si>
  <si>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</si>
  <si>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</si>
  <si>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</si>
  <si>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</si>
  <si>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</si>
  <si>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</si>
  <si>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</si>
  <si>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</si>
  <si>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</si>
  <si>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</si>
  <si>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</si>
  <si>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</si>
  <si>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</si>
  <si>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</si>
  <si>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</si>
  <si>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</si>
  <si>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</si>
  <si>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</si>
  <si>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</si>
  <si>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</si>
  <si>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</si>
  <si>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</si>
  <si>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</si>
  <si>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</si>
  <si>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</si>
  <si>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</si>
  <si>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</si>
  <si>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</si>
  <si>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</si>
  <si>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</si>
  <si>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</si>
  <si>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</si>
  <si>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</si>
  <si>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</si>
  <si>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</si>
  <si>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</si>
  <si>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</si>
  <si>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</si>
  <si>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</si>
  <si>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</si>
  <si>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</si>
  <si>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</si>
  <si>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</si>
  <si>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</si>
  <si>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</si>
  <si>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</si>
  <si>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</si>
  <si>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</si>
  <si>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</si>
  <si>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</si>
  <si>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</si>
  <si>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</si>
  <si>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</si>
  <si>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</si>
  <si>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</si>
  <si>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</si>
  <si>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</si>
  <si>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</si>
  <si>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</si>
  <si>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</si>
  <si>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</si>
  <si>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</si>
  <si>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</si>
  <si>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</si>
  <si>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</si>
  <si>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</si>
  <si>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</si>
  <si>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</si>
  <si>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</si>
  <si>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</si>
  <si>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</si>
  <si>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</si>
  <si>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</si>
  <si>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</si>
  <si>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</si>
  <si>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</si>
  <si>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</si>
  <si>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</si>
  <si>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</si>
  <si>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</si>
  <si>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</si>
  <si>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</si>
  <si>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</si>
  <si>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</si>
  <si>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</si>
  <si>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</si>
  <si>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</si>
  <si>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</si>
  <si>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</si>
  <si>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</si>
  <si>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</si>
  <si>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</si>
  <si>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</si>
  <si>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</si>
  <si>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</si>
  <si>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</si>
  <si>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</si>
  <si>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</si>
  <si>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</si>
  <si>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</si>
  <si>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</si>
  <si>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</si>
  <si>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</si>
  <si>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</si>
  <si>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</si>
  <si>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</si>
  <si>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</si>
  <si>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</si>
  <si>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</si>
  <si>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</si>
  <si>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</si>
  <si>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</si>
  <si>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</si>
  <si>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</si>
  <si>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</si>
  <si>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</si>
  <si>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</si>
  <si>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</si>
  <si>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</si>
  <si>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</si>
  <si>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</si>
  <si>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</si>
  <si>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</si>
  <si>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</si>
  <si>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</si>
  <si>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</si>
  <si>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</si>
  <si>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</si>
  <si>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</si>
  <si>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</si>
  <si>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</si>
  <si>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</si>
  <si>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</si>
  <si>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</si>
  <si>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</si>
  <si>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</si>
  <si>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</si>
  <si>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</si>
  <si>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</si>
  <si>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</si>
  <si>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</si>
  <si>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</si>
  <si>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</si>
  <si>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</si>
  <si>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</si>
  <si>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</si>
  <si>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</si>
  <si>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</si>
  <si>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</si>
  <si>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</si>
  <si>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</si>
  <si>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</si>
  <si>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</si>
  <si>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</si>
  <si>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</si>
  <si>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</si>
  <si>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</si>
  <si>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</si>
  <si>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</si>
  <si>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</si>
  <si>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</si>
  <si>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</si>
  <si>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</si>
  <si>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</si>
  <si>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</si>
  <si>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</si>
  <si>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</si>
  <si>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</si>
  <si>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</si>
  <si>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</si>
  <si>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</si>
  <si>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</si>
  <si>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</si>
  <si>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</si>
  <si>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</si>
  <si>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</si>
  <si>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</si>
  <si>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</si>
  <si>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</si>
  <si>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</si>
  <si>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</si>
  <si>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</si>
  <si>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</si>
  <si>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</si>
  <si>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</si>
  <si>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</si>
  <si>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</si>
  <si>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</si>
  <si>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</si>
  <si>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</si>
  <si>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</si>
  <si>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</si>
  <si>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</si>
  <si>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</si>
  <si>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</si>
  <si>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</si>
  <si>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</si>
  <si>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</si>
  <si>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</si>
  <si>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</si>
  <si>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</si>
  <si>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</si>
  <si>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</si>
  <si>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</si>
  <si>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</si>
  <si>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</si>
  <si>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</si>
  <si>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</si>
  <si>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</si>
  <si>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</si>
  <si>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</si>
  <si>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</si>
  <si>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</si>
  <si>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</si>
  <si>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</si>
  <si>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</si>
  <si>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</si>
  <si>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</si>
  <si>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</si>
  <si>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</si>
  <si>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</si>
  <si>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</si>
  <si>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</si>
  <si>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</si>
  <si>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</si>
  <si>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</si>
  <si>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</si>
  <si>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</si>
  <si>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</si>
  <si>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</si>
  <si>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</si>
  <si>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</si>
  <si>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</si>
  <si>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</si>
  <si>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</si>
  <si>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</si>
  <si>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</si>
  <si>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</si>
  <si>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</si>
  <si>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</si>
  <si>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</si>
  <si>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</si>
  <si>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</si>
  <si>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</si>
  <si>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</si>
  <si>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</si>
  <si>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</si>
  <si>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</si>
  <si>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</si>
  <si>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</si>
  <si>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</si>
  <si>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</si>
  <si>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</si>
  <si>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</si>
  <si>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</si>
  <si>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</si>
  <si>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</si>
  <si>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</si>
  <si>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</si>
  <si>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</si>
  <si>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</si>
  <si>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</si>
  <si>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</si>
  <si>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</si>
  <si>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</si>
  <si>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</si>
  <si>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</si>
  <si>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</si>
  <si>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</si>
  <si>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</si>
  <si>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</si>
  <si>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</si>
  <si>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</si>
  <si>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</si>
  <si>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</si>
  <si>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</si>
  <si>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</si>
  <si>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</si>
  <si>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</si>
  <si>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</si>
  <si>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</si>
  <si>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</si>
  <si>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</si>
  <si>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</si>
  <si>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</si>
  <si>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</si>
  <si>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</si>
  <si>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</si>
  <si>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</si>
  <si>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</si>
  <si>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</si>
  <si>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</si>
  <si>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</si>
  <si>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</si>
  <si>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</si>
  <si>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</si>
  <si>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</si>
  <si>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</si>
  <si>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</si>
  <si>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</si>
  <si>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</si>
  <si>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</si>
  <si>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</si>
  <si>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</si>
  <si>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</si>
  <si>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</si>
  <si>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</si>
  <si>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</si>
  <si>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</si>
  <si>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</si>
  <si>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</si>
  <si>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</si>
  <si>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</si>
  <si>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</si>
  <si>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</si>
  <si>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</si>
  <si>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</si>
  <si>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</si>
  <si>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</si>
  <si>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</si>
  <si>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</si>
  <si>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</si>
  <si>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</si>
  <si>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</si>
  <si>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</si>
  <si>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</si>
  <si>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</si>
  <si>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</si>
  <si>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</si>
  <si>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</si>
  <si>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</si>
  <si>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</si>
  <si>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</si>
  <si>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</si>
  <si>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</si>
  <si>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</si>
  <si>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</si>
  <si>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</si>
  <si>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</si>
  <si>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</si>
  <si>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</si>
  <si>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</si>
  <si>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</si>
  <si>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</si>
  <si>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</si>
  <si>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</si>
  <si>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</si>
  <si>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</si>
  <si>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</si>
  <si>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</si>
  <si>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</si>
  <si>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</si>
  <si>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</si>
  <si>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</si>
  <si>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</si>
  <si>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</si>
  <si>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</si>
  <si>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</si>
  <si>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</si>
  <si>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</si>
  <si>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</si>
  <si>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</si>
  <si>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</si>
  <si>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</si>
  <si>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</si>
  <si>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</si>
  <si>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</si>
  <si>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</si>
  <si>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</si>
  <si>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</si>
  <si>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</si>
  <si>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</si>
  <si>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</si>
  <si>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</si>
  <si>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</si>
  <si>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</si>
  <si>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</si>
  <si>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</si>
  <si>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</si>
  <si>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</si>
  <si>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</si>
  <si>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</si>
  <si>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</si>
  <si>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</si>
  <si>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</si>
  <si>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</si>
  <si>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</si>
  <si>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</si>
  <si>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</si>
  <si>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</si>
  <si>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</si>
  <si>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</si>
  <si>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</si>
  <si>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</si>
  <si>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</si>
  <si>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</si>
  <si>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</si>
  <si>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</si>
  <si>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</si>
  <si>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</si>
  <si>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</si>
  <si>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</si>
  <si>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</si>
  <si>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</si>
  <si>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</si>
  <si>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</si>
  <si>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</si>
  <si>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</si>
  <si>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</si>
  <si>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</si>
  <si>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</si>
  <si>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</si>
  <si>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</si>
  <si>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</si>
  <si>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</si>
  <si>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</si>
  <si>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</si>
  <si>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</si>
  <si>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</si>
  <si>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</si>
  <si>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</si>
  <si>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</si>
  <si>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</si>
  <si>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</si>
  <si>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</si>
  <si>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</si>
  <si>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</si>
  <si>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</si>
  <si>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</si>
  <si>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</si>
  <si>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</si>
  <si>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</si>
  <si>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</si>
  <si>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</si>
  <si>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</si>
  <si>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</si>
  <si>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</si>
  <si>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</si>
  <si>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</si>
  <si>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</si>
  <si>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</si>
  <si>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</si>
  <si>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</si>
  <si>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</si>
  <si>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</si>
  <si>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</si>
  <si>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</si>
  <si>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</si>
  <si>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</si>
  <si>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</si>
  <si>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</si>
  <si>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</si>
  <si>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</si>
  <si>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</si>
  <si>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</si>
  <si>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</si>
  <si>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</si>
  <si>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</si>
  <si>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</si>
  <si>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</si>
  <si>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</si>
  <si>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</si>
  <si>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</si>
  <si>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</si>
  <si>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</si>
  <si>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</si>
  <si>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</si>
  <si>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</si>
  <si>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</si>
  <si>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</si>
  <si>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</si>
  <si>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</si>
  <si>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</si>
  <si>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</si>
  <si>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</si>
  <si>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</si>
  <si>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</si>
  <si>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</si>
  <si>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</si>
  <si>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</si>
  <si>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</si>
  <si>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</si>
  <si>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</si>
  <si>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</si>
  <si>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</si>
  <si>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</si>
  <si>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</si>
  <si>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</si>
  <si>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</si>
  <si>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</si>
  <si>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</si>
  <si>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</si>
  <si>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</si>
  <si>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</si>
  <si>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</si>
  <si>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</si>
  <si>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</si>
  <si>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</si>
  <si>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</si>
  <si>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</si>
  <si>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</si>
  <si>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</si>
  <si>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</si>
  <si>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</si>
  <si>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</si>
  <si>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</si>
  <si>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</si>
  <si>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</si>
  <si>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</si>
  <si>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</si>
  <si>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</si>
  <si>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</si>
  <si>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</si>
  <si>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</si>
  <si>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</si>
  <si>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</si>
  <si>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</si>
  <si>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</si>
  <si>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</si>
  <si>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</si>
  <si>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</si>
  <si>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</si>
  <si>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</si>
  <si>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</si>
  <si>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</si>
  <si>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</si>
  <si>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</si>
  <si>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</si>
  <si>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</si>
  <si>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</si>
  <si>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</si>
  <si>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</si>
  <si>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</si>
  <si>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</si>
  <si>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</si>
  <si>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</si>
  <si>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</si>
  <si>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</si>
  <si>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</si>
  <si>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</si>
  <si>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</si>
  <si>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</si>
  <si>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</si>
  <si>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</si>
  <si>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</si>
  <si>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</si>
  <si>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</si>
  <si>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</si>
  <si>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</si>
  <si>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</si>
  <si>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</si>
  <si>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</si>
  <si>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</si>
  <si>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</si>
  <si>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</si>
  <si>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</si>
  <si>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</si>
  <si>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</si>
  <si>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</si>
  <si>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</si>
  <si>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</si>
  <si>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</si>
  <si>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</si>
  <si>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</si>
  <si>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</si>
  <si>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</si>
  <si>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</si>
  <si>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</si>
  <si>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</si>
  <si>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</si>
  <si>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</si>
  <si>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</si>
  <si>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</si>
  <si>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</si>
  <si>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</si>
  <si>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</si>
  <si>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</si>
  <si>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</si>
  <si>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</si>
  <si>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</si>
  <si>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</si>
  <si>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</si>
  <si>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</si>
  <si>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</si>
  <si>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</si>
  <si>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</si>
  <si>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</si>
  <si>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</si>
  <si>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</si>
  <si>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</si>
  <si>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</si>
  <si>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</si>
  <si>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</si>
  <si>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</si>
  <si>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</si>
  <si>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</si>
  <si>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</si>
  <si>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</si>
  <si>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</si>
  <si>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</si>
  <si>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</si>
  <si>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</si>
  <si>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</si>
  <si>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</si>
  <si>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</si>
  <si>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</si>
  <si>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</si>
  <si>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</si>
  <si>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</si>
  <si>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</si>
  <si>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</si>
  <si>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</si>
  <si>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</si>
  <si>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</si>
  <si>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</si>
  <si>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</si>
  <si>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</si>
  <si>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</si>
  <si>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</si>
  <si>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</si>
  <si>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</si>
  <si>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</si>
  <si>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</si>
  <si>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</si>
  <si>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</si>
  <si>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</si>
  <si>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</si>
  <si>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</si>
  <si>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</si>
  <si>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</si>
  <si>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</si>
  <si>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</si>
  <si>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</si>
  <si>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</si>
  <si>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</si>
  <si>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</si>
  <si>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</si>
  <si>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</si>
  <si>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</si>
  <si>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</si>
  <si>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</si>
  <si>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</si>
  <si>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</si>
  <si>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</si>
  <si>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</si>
  <si>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</si>
  <si>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</si>
  <si>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</si>
  <si>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</si>
  <si>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</si>
  <si>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</si>
  <si>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</si>
  <si>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</si>
  <si>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</si>
  <si>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</si>
  <si>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</si>
  <si>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</si>
  <si>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</si>
  <si>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</si>
  <si>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</si>
  <si>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</si>
  <si>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</si>
  <si>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</si>
  <si>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</si>
  <si>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</si>
  <si>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</si>
  <si>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</si>
  <si>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</si>
  <si>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</si>
  <si>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</si>
  <si>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</si>
  <si>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</si>
  <si>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</si>
  <si>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</si>
  <si>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</si>
  <si>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</si>
  <si>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</si>
  <si>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</si>
  <si>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</si>
  <si>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</si>
  <si>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</si>
  <si>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</si>
  <si>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</si>
  <si>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</si>
  <si>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</si>
  <si>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</si>
  <si>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</si>
  <si>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</si>
  <si>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</si>
  <si>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</si>
  <si>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</si>
  <si>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</si>
  <si>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</si>
  <si>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</si>
  <si>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</si>
  <si>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</si>
  <si>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</si>
  <si>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</si>
  <si>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</si>
  <si>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</si>
  <si>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</si>
  <si>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</si>
  <si>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</si>
  <si>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</si>
  <si>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</si>
  <si>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</si>
  <si>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</si>
  <si>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</si>
  <si>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</si>
  <si>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</si>
  <si>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</si>
  <si>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</si>
  <si>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</si>
  <si>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</si>
  <si>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</si>
  <si>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</si>
  <si>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</si>
  <si>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</si>
  <si>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</si>
  <si>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</si>
  <si>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</si>
  <si>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</si>
  <si>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</si>
  <si>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</si>
  <si>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</si>
  <si>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</si>
  <si>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</si>
  <si>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</si>
  <si>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</si>
  <si>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</si>
  <si>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</si>
  <si>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</si>
  <si>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</si>
  <si>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</si>
  <si>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</si>
  <si>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</si>
  <si>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</si>
  <si>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</si>
  <si>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</si>
  <si>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</si>
  <si>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</si>
  <si>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</si>
  <si>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</si>
  <si>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</si>
  <si>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</si>
  <si>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</si>
  <si>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</si>
  <si>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</si>
  <si>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</si>
  <si>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</si>
  <si>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</si>
  <si>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</si>
  <si>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</si>
  <si>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</si>
  <si>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</si>
  <si>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</si>
  <si>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</si>
  <si>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</si>
  <si>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</si>
  <si>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</si>
  <si>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</si>
  <si>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</si>
  <si>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</si>
  <si>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</si>
  <si>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</si>
  <si>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</si>
  <si>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</si>
  <si>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</si>
  <si>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</si>
  <si>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</si>
  <si>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</si>
  <si>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</si>
  <si>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</si>
  <si>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</si>
  <si>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</si>
  <si>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</si>
  <si>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</si>
  <si>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</si>
  <si>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</si>
  <si>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</si>
  <si>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</si>
  <si>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</si>
  <si>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</si>
  <si>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</si>
  <si>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</si>
  <si>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</si>
  <si>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</si>
  <si>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</si>
  <si>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</si>
  <si>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</si>
  <si>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</si>
  <si>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</si>
  <si>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</si>
  <si>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</si>
  <si>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</si>
  <si>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</si>
  <si>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</si>
  <si>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</si>
  <si>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</si>
  <si>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</si>
  <si>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</si>
  <si>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</si>
  <si>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</si>
  <si>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</si>
  <si>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</si>
  <si>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</si>
  <si>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</si>
  <si>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</si>
  <si>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</si>
  <si>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</si>
  <si>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</si>
  <si>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</si>
  <si>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</si>
  <si>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</si>
  <si>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</si>
  <si>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</si>
  <si>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</si>
  <si>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</si>
  <si>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</si>
  <si>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</si>
  <si>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</si>
  <si>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</si>
  <si>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</si>
  <si>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</si>
  <si>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</si>
  <si>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</si>
  <si>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</si>
  <si>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</si>
  <si>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</si>
  <si>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</si>
  <si>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</si>
  <si>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</si>
  <si>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</si>
  <si>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</si>
  <si>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</si>
  <si>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</si>
  <si>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</si>
  <si>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</si>
  <si>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</si>
  <si>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</si>
  <si>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</si>
  <si>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</si>
  <si>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</si>
  <si>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</si>
  <si>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</si>
  <si>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</si>
  <si>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</si>
  <si>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</si>
  <si>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</si>
  <si>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</si>
  <si>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</si>
  <si>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</si>
  <si>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</si>
  <si>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</si>
  <si>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</si>
  <si>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</si>
  <si>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</si>
  <si>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</si>
  <si>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</si>
  <si>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</si>
  <si>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</si>
  <si>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</si>
  <si>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</si>
  <si>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</si>
  <si>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</si>
  <si>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</si>
  <si>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</si>
  <si>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</si>
  <si>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</si>
  <si>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</si>
  <si>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</si>
  <si>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</si>
  <si>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</si>
  <si>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</si>
  <si>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</si>
  <si>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</si>
  <si>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</si>
  <si>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</si>
  <si>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</si>
  <si>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</si>
  <si>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</si>
  <si>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</si>
  <si>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</si>
  <si>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</si>
  <si>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</si>
  <si>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</si>
  <si>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</si>
  <si>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</si>
  <si>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</si>
  <si>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</si>
  <si>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</si>
  <si>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</si>
  <si>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</si>
  <si>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</si>
  <si>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</si>
  <si>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</si>
  <si>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</si>
  <si>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</si>
  <si>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</si>
  <si>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</si>
  <si>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</si>
  <si>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</si>
  <si>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</si>
  <si>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</si>
  <si>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</si>
  <si>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</si>
  <si>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</si>
  <si>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</si>
  <si>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</si>
  <si>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</si>
  <si>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</si>
  <si>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</si>
  <si>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</si>
  <si>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</si>
  <si>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</si>
  <si>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</si>
  <si>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</si>
  <si>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</si>
  <si>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</si>
  <si>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</si>
  <si>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</si>
  <si>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</si>
  <si>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</si>
  <si>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</si>
  <si>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</si>
  <si>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</si>
  <si>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</si>
  <si>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</si>
  <si>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</si>
  <si>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</si>
  <si>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</si>
  <si>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</si>
  <si>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</si>
  <si>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</si>
  <si>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</si>
  <si>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</si>
  <si>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</si>
  <si>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</si>
  <si>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</si>
  <si>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</si>
  <si>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</si>
  <si>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</si>
  <si>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</si>
  <si>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</si>
  <si>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</si>
  <si>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</si>
  <si>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</si>
  <si>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</si>
  <si>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</si>
  <si>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</si>
  <si>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</si>
  <si>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</si>
  <si>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</si>
  <si>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</si>
  <si>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</si>
  <si>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</si>
  <si>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</si>
  <si>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</si>
  <si>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</si>
  <si>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</si>
  <si>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</si>
  <si>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</si>
  <si>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</si>
  <si>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</si>
  <si>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</si>
  <si>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</si>
  <si>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</si>
  <si>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</si>
  <si>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</si>
  <si>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</si>
  <si>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</si>
  <si>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</si>
  <si>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</si>
  <si>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</si>
  <si>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</si>
  <si>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</si>
  <si>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</si>
  <si>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</si>
  <si>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</si>
  <si>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</si>
  <si>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</si>
  <si>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</si>
  <si>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</si>
  <si>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</si>
  <si>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</si>
  <si>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</si>
  <si>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</si>
  <si>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</si>
  <si>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</si>
  <si>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</si>
  <si>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</si>
  <si>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</si>
  <si>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</si>
  <si>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</si>
  <si>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</si>
  <si>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</si>
  <si>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</si>
  <si>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</si>
  <si>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</si>
  <si>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</si>
  <si>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</si>
  <si>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</si>
  <si>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</si>
  <si>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</si>
  <si>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</si>
  <si>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</si>
  <si>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</si>
  <si>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</si>
  <si>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</si>
  <si>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</si>
  <si>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</si>
  <si>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</si>
  <si>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</si>
  <si>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</si>
  <si>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</si>
  <si>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</si>
  <si>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</si>
  <si>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</si>
  <si>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</si>
  <si>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</si>
  <si>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</si>
  <si>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</si>
  <si>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</si>
  <si>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</si>
  <si>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</si>
  <si>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</si>
  <si>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</si>
  <si>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</si>
  <si>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</si>
  <si>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</si>
  <si>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</si>
  <si>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</si>
  <si>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</si>
  <si>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</si>
  <si>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</si>
  <si>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</si>
  <si>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</si>
  <si>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</si>
  <si>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</si>
  <si>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</si>
  <si>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</si>
  <si>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</si>
  <si>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</si>
  <si>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</si>
  <si>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</si>
  <si>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</si>
  <si>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</si>
  <si>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</si>
  <si>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</si>
  <si>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</si>
  <si>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</si>
  <si>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</si>
  <si>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</si>
  <si>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</si>
  <si>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</si>
  <si>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</si>
  <si>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</si>
  <si>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</si>
  <si>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</si>
  <si>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</si>
  <si>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</si>
  <si>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</si>
  <si>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</si>
  <si>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</si>
  <si>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</si>
  <si>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</si>
  <si>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</si>
  <si>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</si>
  <si>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</si>
  <si>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</si>
  <si>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</si>
  <si>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</si>
  <si>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</si>
  <si>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</si>
  <si>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</si>
  <si>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</si>
  <si>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</si>
  <si>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</si>
  <si>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</si>
  <si>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</si>
  <si>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</si>
  <si>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</si>
  <si>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</si>
  <si>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</si>
  <si>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</si>
  <si>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</si>
  <si>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</si>
  <si>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</si>
  <si>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</si>
  <si>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</si>
  <si>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</si>
  <si>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</si>
  <si>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</si>
  <si>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</si>
  <si>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</si>
  <si>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</si>
  <si>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</si>
  <si>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</si>
  <si>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</si>
  <si>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</si>
  <si>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</si>
  <si>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</si>
  <si>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</si>
  <si>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</si>
  <si>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</si>
  <si>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</si>
  <si>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</si>
  <si>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</si>
  <si>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</si>
  <si>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</si>
  <si>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</si>
  <si>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</si>
  <si>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</si>
  <si>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</si>
  <si>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</si>
  <si>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</si>
  <si>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</si>
  <si>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</si>
  <si>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</si>
  <si>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</si>
  <si>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</si>
  <si>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</si>
  <si>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</si>
  <si>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</si>
  <si>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</si>
  <si>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</si>
  <si>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</si>
  <si>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</si>
  <si>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</si>
  <si>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</si>
  <si>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</si>
  <si>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</si>
  <si>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</si>
  <si>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</si>
  <si>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</si>
  <si>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</si>
  <si>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</si>
  <si>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</si>
  <si>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</si>
  <si>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</si>
  <si>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</si>
  <si>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</si>
  <si>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</si>
  <si>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</si>
  <si>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</si>
  <si>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</si>
  <si>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</si>
  <si>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</si>
  <si>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</si>
  <si>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</si>
  <si>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</si>
  <si>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</si>
  <si>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</si>
  <si>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</si>
  <si>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</si>
  <si>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</si>
  <si>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</si>
  <si>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</si>
  <si>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</si>
  <si>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</si>
  <si>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</si>
  <si>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</si>
  <si>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</si>
  <si>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</si>
  <si>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</si>
  <si>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</si>
  <si>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</si>
  <si>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</si>
  <si>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</si>
  <si>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</si>
  <si>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</si>
  <si>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</si>
  <si>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</si>
  <si>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</si>
  <si>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</si>
  <si>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</si>
  <si>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</si>
  <si>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</si>
  <si>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</si>
  <si>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</si>
  <si>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</si>
  <si>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</si>
  <si>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</si>
  <si>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</si>
  <si>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</si>
  <si>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</si>
  <si>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</si>
  <si>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</si>
  <si>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</si>
  <si>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</si>
  <si>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</si>
  <si>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</si>
  <si>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</si>
  <si>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</si>
  <si>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</si>
  <si>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</si>
  <si>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</si>
  <si>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</si>
  <si>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</si>
  <si>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</si>
  <si>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</si>
  <si>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</si>
  <si>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</si>
  <si>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</si>
  <si>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</si>
  <si>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</si>
  <si>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</si>
  <si>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</si>
  <si>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</si>
  <si>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</si>
  <si>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</si>
  <si>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</si>
  <si>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</si>
  <si>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</si>
  <si>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</si>
  <si>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</si>
  <si>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</si>
  <si>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</si>
  <si>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</si>
  <si>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</si>
  <si>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</si>
  <si>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</si>
  <si>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</si>
  <si>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</si>
  <si>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</si>
  <si>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</si>
  <si>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</si>
  <si>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</si>
  <si>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</si>
  <si>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</si>
  <si>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</si>
  <si>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</si>
  <si>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</si>
  <si>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</si>
  <si>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</si>
  <si>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</si>
  <si>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</si>
  <si>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</si>
  <si>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</si>
  <si>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</si>
  <si>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</si>
  <si>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</si>
  <si>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</si>
  <si>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</si>
  <si>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</si>
  <si>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</si>
  <si>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</si>
  <si>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</si>
  <si>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</si>
  <si>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</si>
  <si>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</si>
  <si>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</si>
  <si>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</si>
  <si>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</si>
  <si>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</si>
  <si>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</si>
  <si>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</si>
  <si>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</si>
  <si>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</si>
  <si>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</si>
  <si>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</si>
  <si>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</si>
  <si>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</si>
  <si>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</si>
  <si>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</si>
  <si>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</si>
  <si>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</si>
  <si>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</si>
  <si>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</si>
  <si>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</si>
  <si>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</si>
  <si>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</si>
  <si>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</si>
  <si>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</si>
  <si>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</si>
  <si>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</si>
  <si>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</si>
  <si>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</si>
  <si>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</si>
  <si>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</si>
  <si>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</si>
  <si>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</si>
  <si>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</si>
  <si>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</si>
  <si>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</si>
  <si>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</si>
  <si>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</si>
  <si>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</si>
  <si>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</si>
  <si>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</si>
  <si>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</si>
  <si>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</si>
  <si>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</si>
  <si>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</si>
  <si>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</si>
  <si>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</si>
  <si>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</si>
  <si>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</si>
  <si>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</si>
  <si>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</si>
  <si>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</si>
  <si>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</si>
  <si>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</si>
  <si>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</si>
  <si>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</si>
  <si>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</si>
  <si>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</si>
  <si>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</si>
  <si>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</si>
  <si>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</si>
  <si>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</si>
  <si>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</si>
  <si>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</si>
  <si>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</si>
  <si>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</si>
  <si>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</si>
  <si>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</si>
  <si>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</si>
  <si>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</si>
  <si>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</si>
  <si>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</si>
  <si>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</si>
  <si>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</si>
  <si>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</si>
  <si>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</si>
  <si>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</si>
  <si>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</si>
  <si>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</si>
  <si>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</si>
  <si>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</si>
  <si>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</si>
  <si>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</si>
  <si>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</si>
  <si>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</si>
  <si>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</si>
  <si>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</si>
  <si>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</si>
  <si>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</si>
  <si>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</si>
  <si>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</si>
  <si>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</si>
  <si>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</si>
  <si>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</si>
  <si>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</si>
  <si>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</si>
  <si>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</si>
  <si>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</si>
  <si>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</si>
  <si>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</si>
  <si>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</si>
  <si>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</si>
  <si>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</si>
  <si>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</si>
  <si>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</si>
  <si>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</si>
  <si>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</si>
  <si>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</si>
  <si>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</si>
  <si>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</si>
  <si>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</si>
  <si>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</si>
  <si>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</si>
  <si>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</si>
  <si>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</si>
  <si>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</si>
  <si>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</si>
  <si>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</si>
  <si>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</si>
  <si>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</si>
  <si>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</si>
  <si>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</si>
  <si>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</si>
  <si>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</si>
  <si>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</si>
  <si>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</si>
  <si>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</si>
  <si>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</si>
  <si>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</si>
  <si>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</si>
  <si>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</si>
  <si>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</si>
  <si>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</si>
  <si>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</si>
  <si>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</si>
  <si>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</si>
  <si>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</si>
  <si>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</si>
  <si>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</si>
  <si>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</si>
  <si>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</si>
  <si>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</si>
  <si>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</si>
  <si>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</si>
  <si>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</si>
  <si>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</si>
  <si>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</si>
  <si>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</si>
  <si>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</si>
  <si>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</si>
  <si>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</si>
  <si>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</si>
  <si>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</si>
  <si>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</si>
  <si>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</si>
  <si>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</si>
  <si>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</si>
  <si>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</si>
  <si>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</si>
  <si>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</si>
  <si>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</si>
  <si>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</si>
  <si>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</si>
  <si>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</si>
  <si>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</si>
  <si>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</si>
  <si>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</si>
  <si>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</si>
  <si>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</si>
  <si>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</si>
  <si>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</si>
  <si>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</si>
  <si>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</si>
  <si>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</si>
  <si>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</si>
  <si>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</si>
  <si>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</si>
  <si>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</si>
  <si>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</si>
  <si>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</si>
  <si>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</si>
  <si>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</si>
  <si>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</si>
  <si>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</si>
  <si>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</si>
  <si>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</si>
  <si>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</si>
  <si>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</si>
  <si>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</si>
  <si>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</si>
  <si>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</si>
  <si>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</si>
  <si>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</si>
  <si>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</si>
  <si>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</si>
  <si>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</si>
  <si>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</si>
  <si>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</si>
  <si>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</si>
  <si>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</si>
  <si>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</si>
  <si>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</si>
  <si>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</si>
  <si>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</si>
  <si>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</si>
  <si>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</si>
  <si>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</si>
  <si>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</si>
  <si>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</si>
  <si>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</si>
  <si>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</si>
  <si>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</si>
  <si>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</si>
  <si>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</si>
  <si>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</si>
  <si>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</si>
  <si>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</si>
  <si>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</si>
  <si>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</si>
  <si>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</si>
  <si>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</si>
  <si>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</si>
  <si>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</si>
  <si>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</si>
  <si>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</si>
  <si>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</si>
  <si>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</si>
  <si>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</si>
  <si>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</si>
  <si>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</si>
  <si>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</si>
  <si>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</si>
  <si>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</si>
  <si>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</si>
  <si>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</si>
  <si>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</si>
  <si>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</si>
  <si>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</si>
  <si>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</si>
  <si>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</si>
  <si>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</si>
  <si>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</si>
  <si>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</si>
  <si>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</si>
  <si>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</si>
  <si>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</si>
  <si>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</si>
  <si>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</si>
  <si>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</si>
  <si>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</si>
  <si>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</si>
  <si>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</si>
  <si>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</si>
  <si>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</si>
  <si>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</si>
  <si>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</si>
  <si>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</si>
  <si>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</si>
  <si>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</si>
  <si>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</si>
  <si>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</si>
  <si>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</si>
  <si>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</si>
  <si>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</si>
  <si>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</si>
  <si>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</si>
  <si>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</si>
  <si>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</si>
  <si>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</si>
  <si>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</si>
  <si>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</si>
  <si>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</si>
  <si>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</si>
  <si>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</si>
  <si>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</si>
  <si>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</si>
  <si>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</si>
  <si>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</si>
  <si>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</si>
  <si>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</si>
  <si>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</si>
  <si>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</si>
  <si>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</si>
  <si>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</si>
  <si>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</si>
  <si>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</si>
  <si>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</si>
  <si>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</si>
  <si>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</si>
  <si>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</si>
  <si>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</si>
  <si>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</si>
  <si>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</si>
  <si>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</si>
  <si>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</si>
  <si>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</si>
  <si>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</si>
  <si>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</si>
  <si>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</si>
  <si>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</si>
  <si>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</si>
  <si>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</si>
  <si>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</si>
  <si>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</si>
  <si>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</si>
  <si>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</si>
  <si>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</si>
  <si>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</si>
  <si>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</si>
  <si>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</si>
  <si>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</si>
  <si>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</si>
  <si>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</si>
  <si>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</si>
  <si>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</si>
  <si>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</si>
  <si>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</si>
  <si>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</si>
  <si>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</si>
  <si>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</si>
  <si>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</si>
  <si>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</si>
  <si>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</si>
  <si>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</si>
  <si>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</si>
  <si>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</si>
  <si>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</si>
  <si>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</si>
  <si>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</si>
  <si>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</si>
  <si>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</si>
  <si>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</si>
  <si>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</si>
  <si>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</si>
  <si>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</si>
  <si>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</si>
  <si>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</si>
  <si>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</si>
  <si>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</si>
  <si>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</si>
  <si>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</si>
  <si>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</si>
  <si>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</si>
  <si>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</si>
  <si>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</si>
  <si>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</si>
  <si>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</si>
  <si>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</si>
  <si>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</si>
  <si>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</si>
  <si>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</si>
  <si>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</si>
  <si>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</si>
  <si>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</si>
  <si>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</si>
  <si>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</si>
  <si>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</si>
  <si>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</si>
  <si>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</si>
  <si>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</si>
  <si>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</si>
  <si>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</si>
  <si>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</si>
  <si>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</si>
  <si>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</si>
  <si>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</si>
  <si>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</si>
  <si>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</si>
  <si>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</si>
  <si>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</si>
  <si>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</si>
  <si>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</si>
  <si>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</si>
  <si>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</si>
  <si>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</si>
  <si>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</si>
  <si>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</si>
  <si>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</si>
  <si>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</si>
  <si>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</si>
  <si>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</si>
  <si>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</si>
  <si>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</si>
  <si>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</si>
  <si>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</si>
  <si>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</si>
  <si>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</si>
  <si>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</si>
  <si>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</si>
  <si>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</si>
  <si>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</si>
  <si>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</si>
  <si>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</si>
  <si>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</si>
  <si>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</si>
  <si>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</si>
  <si>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</si>
  <si>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</si>
  <si>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</si>
  <si>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</si>
  <si>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</si>
  <si>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</si>
  <si>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PCM-20251123-00000069</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</si>
  <si>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</si>
  <si>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</si>
  <si>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</si>
  <si>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</si>
  <si>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</si>
  <si>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</si>
  <si>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</si>
  <si>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</si>
  <si>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</si>
  <si>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</si>
  <si>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</si>
  <si>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</si>
  <si>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</si>
  <si>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</si>
  <si>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</si>
  <si>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</si>
  <si>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</si>
  <si>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</si>
  <si>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</si>
  <si>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</si>
  <si>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</si>
  <si>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</si>
  <si>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</si>
  <si>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</si>
  <si>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</si>
  <si>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</si>
  <si>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</si>
  <si>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</si>
  <si>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</si>
  <si>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</si>
  <si>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</si>
  <si>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</si>
  <si>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</si>
  <si>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</si>
  <si>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</si>
  <si>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</si>
  <si>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</si>
  <si>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</si>
  <si>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</si>
  <si>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</si>
  <si>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</si>
  <si>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</si>
  <si>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</si>
  <si>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</si>
  <si>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</si>
  <si>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</si>
  <si>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</si>
  <si>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</si>
  <si>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</si>
  <si>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</si>
  <si>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</si>
  <si>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</si>
  <si>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</si>
  <si>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</si>
  <si>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</si>
  <si>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</si>
  <si>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</si>
  <si>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</si>
  <si>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</si>
  <si>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</si>
  <si>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</si>
  <si>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</si>
  <si>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</si>
  <si>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</si>
  <si>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</si>
  <si>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</si>
  <si>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</si>
  <si>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</si>
  <si>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</si>
  <si>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</si>
  <si>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</si>
  <si>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</si>
  <si>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</si>
  <si>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</si>
  <si>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</si>
  <si>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</si>
  <si>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</si>
  <si>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</si>
  <si>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</si>
  <si>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</si>
  <si>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</si>
  <si>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</si>
  <si>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</si>
  <si>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</si>
  <si>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</si>
  <si>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</si>
  <si>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</si>
  <si>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</si>
  <si>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</si>
  <si>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NO PCM</t>
  </si>
  <si>
    <t>Family building access night door close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</si>
  <si>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</si>
  <si>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</si>
  <si>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</si>
  <si>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</si>
  <si>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</si>
  <si>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</si>
  <si>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</si>
  <si>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</si>
  <si>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</si>
  <si>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</si>
  <si>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</si>
  <si>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</si>
  <si>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</si>
  <si>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PCM-20251122-00001548</t>
  </si>
  <si>
    <t>site under night access due to Site located in deep desert &amp; dangerous area	and team will check by morning</t>
  </si>
  <si>
    <t>no PCM//TT-20251122-00823</t>
  </si>
  <si>
    <t>remaining 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</si>
</sst>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33"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0" totalsRowShown="0" headerRowDxfId="48" dataDxfId="47" headerRowBorderDxfId="45" tableBorderDxfId="46" totalsRowBorderDxfId="44">
  <autoFilter ref="A1:L4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6"/>
  <sheetViews>
    <sheetView workbookViewId="0">
      <selection activeCell="F3" sqref="F3"/>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321.1173767361106</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12515</v>
      </c>
      <c r="E3" s="142" t="s">
        <v>39021</v>
      </c>
      <c r="F3" s="156">
        <v>45984.0390625</v>
      </c>
      <c r="G3" s="144">
        <f ca="1">IFERROR(NOW()-F3,"-")</f>
        <v>2.6740162036730908E-2</v>
      </c>
      <c r="H3" s="143">
        <v>45984.034247685187</v>
      </c>
      <c r="I3" s="141" t="str">
        <f>IFERROR(VLOOKUP(D3,DB!A:F,6,0),"")</f>
        <v>Generator-SG</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45984.065802662037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45984.065802662037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45984.065802662037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45984.065802662037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45984.065802662037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45984.065802662037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45984.065802662037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45984.065802662037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45984.065802662037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45984.065802662037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45984.065802662037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45984.065802662037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45984.065802662037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45984.065802662037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45984.065802662037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45984.065802662037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45984.065802662037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45984.065802662037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45984.065802662037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45984.065802662037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45984.065802662037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45984.065802662037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45984.065802662037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45984.065802662037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45984.065802662037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45984.065802662037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45984.065802662037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45984.065802662037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45984.065802662037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45984.065802662037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45984.065802662037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45984.065802662037</v>
      </c>
      <c r="H35" s="143"/>
      <c r="I35" s="141" t="str">
        <f>IFERROR(VLOOKUP(D35,DB!A:F,6,0),"")</f>
        <v/>
      </c>
      <c r="J35" s="141" t="str">
        <f>IFERROR(VLOOKUP(D35,DB!A:G,7,0),"")</f>
        <v/>
      </c>
      <c r="K35" s="145"/>
      <c r="L35" s="146" t="str">
        <f>IFERROR(VLOOKUP(D35,DB!A:I,9,0),"")</f>
        <v/>
      </c>
    </row>
    <row r="36" spans="1:12" ht="15" customHeight="1">
      <c r="A36" s="147"/>
      <c r="B36" s="134" t="str">
        <f>IFERROR(VLOOKUP(D36,DB!A:K,11,0),"")</f>
        <v/>
      </c>
      <c r="C36" s="134"/>
      <c r="D36" s="148"/>
      <c r="E36" s="135"/>
      <c r="F36" s="136"/>
      <c r="G36" s="137">
        <f ca="1">IFERROR(NOW()-F36,"-")</f>
        <v>45984.065802662037</v>
      </c>
      <c r="H36" s="136"/>
      <c r="I36" s="134" t="str">
        <f>IFERROR(VLOOKUP(D36,DB!A:F,6,0),"")</f>
        <v/>
      </c>
      <c r="J36" s="134" t="str">
        <f>IFERROR(VLOOKUP(D36,DB!A:G,7,0),"")</f>
        <v/>
      </c>
      <c r="K36" s="138"/>
      <c r="L36" s="139" t="str">
        <f>IFERROR(VLOOKUP(D36,DB!A:I,9,0),"")</f>
        <v/>
      </c>
    </row>
  </sheetData>
  <customSheetViews>
    <customSheetView guid="{F6042A99-DD27-4453-835D-0834D95730CC}" filter="1" showAutoFilter="1">
      <pageMargins left="0" right="0" top="0" bottom="0" header="0" footer="0"/>
      <autoFilter ref="B1:M1" xr:uid="{D7875DBC-5600-4BCC-B4F5-6604534352E6}"/>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tabSelected="1" workbookViewId="0">
      <pane ySplit="1" topLeftCell="A2"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159.06596469907527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45984.065802662037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45984.065802662037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45984.065802662037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45984.065802662037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45984.065802662037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45984.065802662037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45984.065802662037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45984.065802662037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45984.065802662037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45984.065802662037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45984.065802662037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45984.065802662037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45984.065802662037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45984.065802662037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45984.065802662037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45984.065802662037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45984.065802662037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45984.065802662037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45984.065802662037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45984.065802662037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45984.065802662037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45984.065802662037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45984.065802662037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45984.065802662037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45984.065802662037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45984.065802662037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45984.065802662037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45984.065802662037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45984.065802662037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45984.065802662037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45984.065802662037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45984.065802662037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45984.065802662037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45984.065802662037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45984.065802662037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45984.065802662037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45984.065802662037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45984.065802662037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45984.065802662037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45984.065802662037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45984.065802662037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45984.065802662037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45984.065802662037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45984.065802662037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45984.065802662037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45984.065802662037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45984.065802662037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45984.065802662037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45984.065802662037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45984.065802662037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45984.065802662037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45984.065802662037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45984.065802662037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45984.065802662037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45984.065802662037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45984.065802662037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45984.065802662037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45984.065802662037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45984.065802662037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45984.065802662037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45984.065802662037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45984.065802662037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45984.065802662037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45984.065802662037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45984.065802662037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45984.065802662037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45984.065802662037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45984.065802662037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45984.065802662037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45984.065802662037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45984.065802662037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45984.065802662037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45984.065802662037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45984.065802662037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45984.065802662037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45984.065802662037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45984.065802662037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45984.065802662037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45984.065802662037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45984.065802662037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45984.065802662037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45984.065802662037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45984.065802662037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45984.065802662037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45984.065802662037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45984.065802662037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45984.065802662037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45984.065802662037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45984.065802662037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45984.065802662037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45984.065802662037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45984.065802662037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45984.065802662037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45984.065802662037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45984.065802662037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45984.065802662037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45984.065802662037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45984.065802662037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45984.065802662037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45984.065802662037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45984.065802662037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45984.065802662037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45984.065802662037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45984.065802662037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45984.065802662037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45984.065802662037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45984.065802662037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45984.065802662037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45984.065802662037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45984.065802662037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45984.065802662037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45984.065802662037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45984.065802662037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45984.065802662037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45984.065802662037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45984.065802662037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45984.065802662037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45984.065802662037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45984.065802662037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45984.065802662037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45984.065802662037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45984.065802662037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45984.065802662037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45984.065802662037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45984.065802662037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45984.065802662037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45984.065802662037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45984.065802662037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45984.065802662037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45984.065802662037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45984.065802662037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45984.065802662037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45984.065802662037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45984.065802662037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45984.065802662037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45984.065802662037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45984.065802662037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45984.065802662037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45984.065802662037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45984.065802662037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45984.065802662037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45984.065802662037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45984.065802662037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45984.065802662037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45984.065802662037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45984.065802662037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45984.065802662037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45984.065802662037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45984.065802662037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45984.065802662037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45984.065802662037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45984.065802662037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45984.065802662037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45984.065802662037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45984.065802662037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45984.065802662037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I13" sqref="I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45984.065802662037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45984.065802662037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45984.065802662037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45984.065802662037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45984.065802662037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45984.065802662037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45984.065802662037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45984.065802662037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45984.065802662037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45984.065802662037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45984.065802662037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45984.065802662037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45984.065802662037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45984.065802662037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45984.065802662037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45984.065802662037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45984.065802662037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45984.065802662037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45984.065802662037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45984.065802662037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45984.065802662037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45984.065802662037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45984.065802662037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45984.065802662037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45984.065802662037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45984.065802662037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45984.065802662037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45984.065802662037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45984.065802662037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45984.065802662037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45984.065802662037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45984.065802662037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45984.065802662037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45984.065802662037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45984.065802662037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45984.065802662037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45984.065802662037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45984.065802662037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45984.065802662037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45984.065802662037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45984.065802662037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45984.065802662037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45984.065802662037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45984.065802662037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45984.065802662037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45984.065802662037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45984.065802662037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45984.065802662037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45984.065802662037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45984.065802662037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45984.065802662037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45984.065802662037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45984.065802662037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45984.065802662037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45984.065802662037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45984.065802662037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45984.065802662037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45984.065802662037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45984.065802662037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45984.065802662037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45984.065802662037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45984.065802662037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45984.065802662037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45984.065802662037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45984.065802662037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45984.065802662037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45984.065802662037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45984.065802662037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45984.065802662037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45984.065802662037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45984.065802662037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45984.065802662037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45984.065802662037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45984.065802662037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45984.065802662037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45984.065802662037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45984.065802662037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45984.065802662037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45984.065802662037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45984.065802662037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45984.065802662037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45984.065802662037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45984.065802662037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45984.065802662037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45984.065802662037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45984.065802662037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45984.065802662037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45984.065802662037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45984.065802662037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45984.065802662037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45984.065802662037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45984.065802662037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45984.065802662037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45984.065802662037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45984.065802662037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45984.065802662037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45984.065802662037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45984.065802662037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45984.065802662037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45984.065802662037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45984.065802662037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45984.065802662037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45984.065802662037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45984.065802662037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45984.065802662037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45984.065802662037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45984.065802662037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45984.065802662037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45984.065802662037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45984.065802662037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45984.065802662037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45984.065802662037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45984.065802662037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45984.065802662037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45984.065802662037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45984.065802662037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45984.065802662037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45984.065802662037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45984.065802662037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45984.065802662037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45984.065802662037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45984.065802662037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45984.065802662037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45984.065802662037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45984.065802662037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45984.065802662037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45984.065802662037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45984.065802662037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45984.065802662037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45984.065802662037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45984.065802662037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45984.065802662037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45984.065802662037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45984.065802662037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45984.065802662037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45984.065802662037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45984.065802662037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45984.065802662037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45984.065802662037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45984.065802662037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45984.065802662037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45984.065802662037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45984.065802662037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45984.065802662037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45984.065802662037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45984.065802662037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45984.065802662037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45984.065802662037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45984.065802662037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45984.065802662037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45984.065802662037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45984.065802662037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45984.065802662037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45984.065802662037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45984.065802662037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45984.065802662037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45984.065802662037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45984.065802662037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45984.065802662037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45984.065802662037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45984.065802662037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45984.065802662037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45984.065802662037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45984.065802662037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45984.065802662037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45984.065802662037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45984.065802662037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45984.065802662037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45984.065802662037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45984.065802662037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45984.065802662037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45984.065802662037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45984.065802662037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45984.065802662037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45984.065802662037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45984.065802662037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45984.065802662037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45984.065802662037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45984.065802662037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45984.065802662037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45984.065802662037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45984.065802662037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45984.065802662037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45984.065802662037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45984.065802662037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45984.065802662037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45984.065802662037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45984.065802662037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45984.065802662037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45984.065802662037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45984.065802662037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45984.065802662037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45984.065802662037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45984.065802662037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45984.065802662037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45984.065802662037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45984.065802662037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45984.065802662037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45984.065802662037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45984.065802662037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45984.065802662037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45984.065802662037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45984.065802662037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45984.065802662037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45984.065802662037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45984.065802662037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45984.065802662037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45984.065802662037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45984.065802662037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45984.065802662037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45984.065802662037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45984.065802662037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45984.065802662037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45984.065802662037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45984.065802662037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45984.065802662037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45984.065802662037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45984.065802662037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45984.065802662037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45984.065802662037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45984.065802662037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45984.065802662037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45984.065802662037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45984.065802662037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45984.065802662037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45984.065802662037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45984.065802662037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45984.065802662037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45984.065802662037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45984.065802662037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45984.065802662037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45984.065802662037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45984.065802662037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45984.065802662037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45984.065802662037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45984.065802662037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45984.065802662037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45984.065802662037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45984.065802662037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45984.065802662037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45984.065802662037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45984.065802662037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45984.065802662037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45984.065802662037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45984.065802662037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45984.065802662037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45984.065802662037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45984.065802662037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45984.065802662037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45984.065802662037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45984.065802662037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45984.065802662037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45984.065802662037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45984.065802662037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45984.065802662037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45984.065802662037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45984.065802662037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45984.065802662037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45984.065802662037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45984.065802662037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45984.065802662037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45984.065802662037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45984.065802662037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45984.065802662037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45984.065802662037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45984.065802662037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45984.065802662037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45984.065802662037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45984.065802662037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45984.065802662037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45984.065802662037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45984.065802662037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45984.065802662037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45984.065802662037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45984.065802662037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45984.065802662037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45984.065802662037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45984.065802662037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45984.065802662037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45984.065802662037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45984.065802662037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45984.065802662037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45984.065802662037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45984.065802662037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45984.065802662037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45984.065802662037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45984.065802662037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45984.065802662037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45984.065802662037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45984.065802662037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45984.065802662037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45984.065802662037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45984.065802662037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45984.065802662037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45984.065802662037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45984.065802662037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45984.065802662037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45984.065802662037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45984.065802662037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45984.065802662037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45984.065802662037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45984.065802662037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45984.065802662037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45984.065802662037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45984.065802662037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45984.065802662037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45984.065802662037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45984.065802662037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45984.065802662037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45984.065802662037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45984.065802662037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45984.065802662037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45984.065802662037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45984.065802662037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45984.065802662037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45984.065802662037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45984.065802662037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45984.065802662037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45984.065802662037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45984.065802662037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45984.065802662037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45984.065802662037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45984.065802662037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45984.065802662037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45984.065802662037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45984.065802662037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45984.065802662037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45984.065802662037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45984.065802662037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45984.065802662037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45984.065802662037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45984.065802662037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45984.065802662037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45984.065802662037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45984.065802662037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45984.065802662037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45984.065802662037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45984.065802662037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45984.065802662037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45984.065802662037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45984.065802662037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45984.065802662037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45984.065802662037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45984.065802662037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45984.065802662037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45984.065802662037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45984.065802662037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45984.065802662037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45984.065802662037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45984.065802662037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45984.065802662037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45984.065802662037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45984.065802662037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45984.065802662037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45984.065802662037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45984.065802662037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45984.065802662037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45984.065802662037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45984.065802662037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45984.065802662037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45984.065802662037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45984.065802662037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45984.065802662037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45984.065802662037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45984.065802662037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45984.065802662037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45984.065802662037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45984.065802662037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45984.065802662037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45984.065802662037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45984.065802662037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45984.065802662037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45984.065802662037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45984.065802662037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45984.065802662037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45984.065802662037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45984.065802662037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45984.065802662037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45984.065802662037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45984.065802662037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45984.065802662037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45984.065802662037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45984.065802662037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45984.065802662037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45984.065802662037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45984.065802662037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45984.065802662037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45984.065802662037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45984.065802662037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45984.065802662037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45984.065802662037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45984.065802662037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45984.065802662037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45984.065802662037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45984.065802662037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45984.065802662037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45984.065802662037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45984.065802662037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45984.065802662037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45984.065802662037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45984.065802662037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45984.065802662037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45984.065802662037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45984.065802662037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45984.065802662037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45984.065802662037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45984.065802662037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45984.065802662037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45984.065802662037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45984.065802662037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45984.065802662037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45984.065802662037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45984.065802662037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45984.065802662037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45984.065802662037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45984.065802662037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45984.065802662037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45984.065802662037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45984.065802662037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45984.065802662037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45984.065802662037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45984.065802662037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45984.065802662037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45984.065802662037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45984.065802662037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45984.065802662037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45984.065802662037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45984.065802662037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45984.065802662037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45984.065802662037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45984.065802662037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45984.065802662037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45984.065802662037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45984.065802662037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45984.065802662037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45984.065802662037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45984.065802662037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45984.065802662037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45984.065802662037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45984.065802662037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45984.065802662037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45984.065802662037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45984.065802662037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45984.065802662037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45984.065802662037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45984.065802662037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45984.065802662037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45984.065802662037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45984.065802662037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45984.065802662037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45984.065802662037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45984.065802662037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45984.065802662037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45984.065802662037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45984.065802662037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45984.065802662037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45984.065802662037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45984.065802662037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45984.065802662037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45984.065802662037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45984.065802662037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45984.065802662037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45984.065802662037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45984.065802662037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45984.065802662037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45984.065802662037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45984.065802662037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45984.065802662037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45984.065802662037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45984.065802662037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45984.065802662037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45984.065802662037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45984.065802662037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45984.065802662037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45984.065802662037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45984.065802662037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45984.065802662037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45984.065802662037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45984.065802662037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45984.065802662037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45984.065802662037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45984.065802662037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45984.065802662037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45984.065802662037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45984.065802662037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45984.065802662037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45984.065802662037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45984.065802662037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45984.065802662037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45984.065802662037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45984.065802662037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45984.065802662037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45984.065802662037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45984.065802662037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45984.065802662037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45984.065802662037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45984.065802662037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45984.065802662037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45984.065802662037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45984.065802662037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45984.065802662037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45984.065802662037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45984.065802662037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45984.065802662037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45984.065802662037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45984.065802662037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45984.065802662037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45984.065802662037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45984.065802662037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45984.065802662037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45984.065802662037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45984.065802662037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45984.065802662037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45984.065802662037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45984.065802662037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45984.065802662037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45984.065802662037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45984.065802662037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45984.065802662037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45984.065802662037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45984.065802662037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45984.065802662037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45984.065802662037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45984.065802662037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45984.065802662037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45984.065802662037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45984.065802662037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45984.065802662037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45984.065802662037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45984.065802662037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45984.065802662037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45984.065802662037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45984.065802662037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45984.065802662037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45984.065802662037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45984.065802662037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45984.065802662037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45984.065802662037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45984.065802662037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45984.065802662037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45984.065802662037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45984.065802662037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45984.065802662037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45984.065802662037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45984.065802662037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45984.065802662037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45984.065802662037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45984.065802662037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45984.065802662037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45984.065802662037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45984.065802662037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45984.065802662037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45984.065802662037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45984.065802662037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45984.065802662037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45984.065802662037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45984.065802662037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45984.065802662037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45984.065802662037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45984.065802662037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45984.065802662037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45984.065802662037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45984.065802662037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45984.065802662037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45984.065802662037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45984.065802662037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45984.065802662037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45984.065802662037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45984.065802662037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45984.065802662037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45984.065802662037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45984.065802662037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45984.065802662037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45984.065802662037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45984.065802662037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45984.065802662037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45984.065802662037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45984.065802662037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45984.065802662037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45984.065802662037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45984.065802662037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45984.065802662037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45984.065802662037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45984.065802662037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45984.065802662037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45984.065802662037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45984.065802662037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45984.065802662037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45984.065802662037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45984.065802662037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45984.065802662037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45984.065802662037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45984.065802662037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45984.065802662037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45984.065802662037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45984.065802662037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45984.065802662037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45984.065802662037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45984.065802662037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45984.065802662037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45984.065802662037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45984.065802662037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45984.065802662037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45984.065802662037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45984.065802662037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45984.065802662037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45984.065802662037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45984.065802662037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45984.065802662037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45984.065802662037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45984.065802662037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45984.065802662037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45984.065802662037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45984.065802662037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45984.065802662037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45984.065802662037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45984.065802662037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45984.065802662037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45984.065802662037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45984.065802662037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45984.065802662037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45984.065802662037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45984.065802662037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45984.065802662037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45984.065802662037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45984.065802662037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45984.065802662037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45984.065802662037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45984.065802662037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45984.065802662037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45984.065802662037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45984.065802662037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45984.065802662037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45984.065802662037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45984.065802662037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45984.065802662037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45984.065802662037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45984.065802662037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45984.065802662037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45984.065802662037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45984.065802662037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45984.065802662037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45984.065802662037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45984.065802662037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45984.065802662037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45984.065802662037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45984.065802662037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45984.065802662037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45984.065802662037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45984.065802662037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45984.065802662037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45984.065802662037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45984.065802662037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45984.065802662037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45984.065802662037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45984.065802662037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45984.065802662037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45984.065802662037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45984.065802662037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45984.065802662037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45984.065802662037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45984.065802662037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45984.065802662037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45984.065802662037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45984.065802662037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45984.065802662037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45984.065802662037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45984.065802662037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45984.065802662037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45984.065802662037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45984.065802662037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45984.065802662037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45984.065802662037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45984.065802662037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45984.065802662037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45984.065802662037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45984.065802662037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45984.065802662037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45984.065802662037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45984.065802662037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45984.065802662037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45984.065802662037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45984.065802662037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45984.065802662037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45984.065802662037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45984.065802662037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45984.065802662037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45984.065802662037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45984.065802662037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45984.065802662037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45984.065802662037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45984.065802662037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45984.065802662037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45984.065802662037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45984.065802662037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45984.065802662037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45984.065802662037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45984.065802662037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45984.065802662037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45984.065802662037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45984.065802662037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45984.065802662037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45984.065802662037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45984.065802662037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45984.065802662037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45984.065802662037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45984.065802662037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45984.065802662037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45984.065802662037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45984.065802662037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45984.065802662037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45984.065802662037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45984.065802662037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45984.065802662037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45984.065802662037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45984.065802662037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45984.065802662037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45984.065802662037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45984.065802662037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45984.065802662037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45984.065802662037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45984.065802662037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45984.065802662037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45984.065802662037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45984.065802662037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45984.065802662037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45984.065802662037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45984.065802662037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45984.065802662037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45984.065802662037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45984.065802662037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45984.065802662037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45984.065802662037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45984.065802662037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45984.065802662037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45984.065802662037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45984.065802662037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45984.065802662037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45984.065802662037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45984.065802662037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45984.065802662037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45984.065802662037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45984.065802662037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45984.065802662037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45984.065802662037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45984.065802662037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45984.065802662037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45984.065802662037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45984.065802662037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45984.065802662037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45984.065802662037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45984.065802662037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45984.065802662037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45984.065802662037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45984.065802662037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45984.065802662037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45984.065802662037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45984.065802662037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45984.065802662037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45984.065802662037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45984.065802662037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45984.065802662037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45984.065802662037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45984.065802662037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45984.065802662037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45984.065802662037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45984.065802662037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45984.065802662037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45984.065802662037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45984.065802662037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45984.065802662037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45984.065802662037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45984.065802662037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45984.065802662037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45984.065802662037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45984.065802662037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45984.065802662037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45984.065802662037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45984.065802662037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45984.065802662037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45984.065802662037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45984.065802662037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45984.065802662037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45984.065802662037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45984.065802662037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45984.065802662037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45984.065802662037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45984.065802662037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45984.065802662037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45984.065802662037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45984.065802662037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45984.065802662037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45984.065802662037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45984.065802662037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45984.065802662037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45984.065802662037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45984.065802662037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45984.065802662037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45984.065802662037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45984.065802662037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45984.065802662037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45984.065802662037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45984.065802662037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45984.065802662037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45984.065802662037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45984.065802662037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45984.065802662037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45984.065802662037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45984.065802662037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45984.065802662037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45984.065802662037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45984.065802662037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45984.065802662037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45984.065802662037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45984.065802662037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45984.065802662037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45984.065802662037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45984.065802662037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45984.065802662037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45984.065802662037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45984.065802662037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45984.065802662037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45984.065802662037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45984.065802662037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45984.065802662037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45984.065802662037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45984.065802662037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45984.065802662037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45984.065802662037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45984.065802662037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45984.065802662037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45984.065802662037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45984.065802662037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45984.065802662037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45984.065802662037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45984.065802662037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45984.065802662037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45984.065802662037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45984.065802662037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45984.065802662037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45984.065802662037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45984.065802662037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45984.065802662037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45984.065802662037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45984.065802662037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45984.065802662037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45984.065802662037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45984.065802662037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45984.065802662037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45984.065802662037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45984.065802662037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45984.065802662037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45984.065802662037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45984.065802662037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45984.065802662037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45984.065802662037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45984.065802662037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45984.065802662037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45984.065802662037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45984.065802662037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45984.065802662037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45984.065802662037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45984.065802662037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45984.065802662037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45984.065802662037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45984.065802662037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45984.065802662037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45984.065802662037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45984.065802662037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45984.065802662037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45984.065802662037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45984.065802662037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45984.065802662037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45984.065802662037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45984.065802662037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45984.065802662037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45984.065802662037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45984.065802662037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45984.065802662037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45984.065802662037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45984.065802662037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45984.065802662037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45984.065802662037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45984.065802662037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45984.065802662037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45984.065802662037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45984.065802662037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45984.065802662037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45984.065802662037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45984.065802662037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45984.065802662037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45984.065802662037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45984.065802662037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45984.065802662037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45984.065802662037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45984.065802662037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45984.065802662037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45984.065802662037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45984.065802662037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45984.065802662037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45984.065802662037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45984.065802662037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45984.065802662037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45984.065802662037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45984.065802662037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45984.065802662037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45984.065802662037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45984.065802662037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45984.065802662037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45984.065802662037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45984.065802662037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45984.065802662037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45984.065802662037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45984.065802662037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45984.065802662037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45984.065802662037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45984.065802662037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45984.065802662037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45984.065802662037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45984.065802662037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45984.065802662037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45984.065802662037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45984.065802662037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45984.065802662037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45984.065802662037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45984.065802662037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45984.065802662037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45984.065802662037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45984.065802662037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45984.065802662037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45984.065802662037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45984.065802662037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45984.065802662037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45984.065802662037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45984.065802662037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45984.065802662037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45984.065802662037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45984.065802662037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45984.065802662037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45984.065802662037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45984.065802662037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45984.065802662037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45984.065802662037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45984.065802662037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45984.065802662037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45984.065802662037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45984.065802662037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45984.065802662037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45984.065802662037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45984.065802662037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45984.065802662037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45984.065802662037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45984.065802662037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45984.065802662037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45984.065802662037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45984.065802662037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45984.065802662037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45984.065802662037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45984.065802662037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45984.065802662037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45984.065802662037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45984.065802662037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45984.065802662037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45984.065802662037</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0"/>
  <sheetViews>
    <sheetView workbookViewId="0">
      <selection activeCell="E5" sqref="E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280.58508506944054</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39102</v>
      </c>
      <c r="F3" s="95">
        <v>45983.73951388889</v>
      </c>
      <c r="G3" s="96">
        <f t="shared" ref="G3" ca="1" si="0">IFERROR(NOW()-F3,"")</f>
        <v>0.32628877314709825</v>
      </c>
      <c r="H3" s="95">
        <v>45983.723113425927</v>
      </c>
      <c r="I3" s="113" t="str">
        <f>IFERROR(VLOOKUP(D3,DB!A:F,6,0),"")</f>
        <v>Generator-SG</v>
      </c>
      <c r="J3" s="113" t="str">
        <f>IFERROR(VLOOKUP(D3,DB!A:G,7,0),"")</f>
        <v>No BB Shifted</v>
      </c>
      <c r="K3" s="97" t="s">
        <v>39110</v>
      </c>
      <c r="L3" s="91" t="str">
        <f>IFERROR(VLOOKUP(D3,DB!A:I,9,0),"")</f>
        <v>Latis</v>
      </c>
    </row>
    <row r="4" spans="1:16" s="98" customFormat="1" ht="30" customHeight="1">
      <c r="A4" s="113" t="s">
        <v>39111</v>
      </c>
      <c r="B4" s="113" t="str">
        <f>IFERROR(VLOOKUP(D4,DB!A:K,11,0),"")</f>
        <v>R4</v>
      </c>
      <c r="C4" s="93">
        <v>1</v>
      </c>
      <c r="D4" s="91" t="s">
        <v>32088</v>
      </c>
      <c r="E4" s="94" t="s">
        <v>39021</v>
      </c>
      <c r="F4" s="95">
        <v>45983.859861111108</v>
      </c>
      <c r="G4" s="96">
        <f ca="1">IFERROR(NOW()-F4,"")</f>
        <v>0.20594155092840083</v>
      </c>
      <c r="H4" s="95">
        <v>45984.03162037037</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1</v>
      </c>
      <c r="D5" s="91" t="s">
        <v>38804</v>
      </c>
      <c r="E5" s="94" t="s">
        <v>39021</v>
      </c>
      <c r="F5" s="95"/>
      <c r="G5" s="96">
        <f ca="1">IFERROR(NOW()-F5,"")</f>
        <v>45984.065802662037</v>
      </c>
      <c r="H5" s="95">
        <v>45983.94866898148</v>
      </c>
      <c r="I5" s="113" t="str">
        <f>IFERROR(VLOOKUP(D5,DB!A:F,6,0),"")</f>
        <v>Sceco</v>
      </c>
      <c r="J5" s="113" t="str">
        <f>IFERROR(VLOOKUP(D5,DB!A:G,7,0),"")</f>
        <v>In progress</v>
      </c>
      <c r="K5" s="97" t="s">
        <v>39114</v>
      </c>
      <c r="L5" s="91" t="str">
        <f>IFERROR(VLOOKUP(D5,DB!A:I,9,0),"")</f>
        <v>Latis</v>
      </c>
    </row>
    <row r="6" spans="1:16" ht="15" customHeight="1">
      <c r="A6" s="113"/>
      <c r="B6" s="113" t="str">
        <f>IFERROR(VLOOKUP(D6,DB!A:K,11,0),"")</f>
        <v/>
      </c>
      <c r="C6" s="93"/>
      <c r="D6" s="91"/>
      <c r="E6" s="94"/>
      <c r="F6" s="95"/>
      <c r="G6" s="96">
        <f ca="1">IFERROR(NOW()-F6,"")</f>
        <v>45984.065802662037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45984.065802662037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45984.065802662037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45984.065802662037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45984.065802662037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45984.065802662037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45984.065802662037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ref="G13:G64" ca="1" si="1">IFERROR(NOW()-F13,"")</f>
        <v>45984.065802662037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45984.065802662037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45984.065802662037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45984.065802662037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45984.065802662037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45984.065802662037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45984.065802662037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45984.065802662037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45984.065802662037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45984.065802662037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45984.065802662037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45984.065802662037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45984.065802662037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45984.065802662037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45984.065802662037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45984.065802662037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45984.065802662037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45984.065802662037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45984.065802662037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45984.065802662037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45984.065802662037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45984.065802662037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45984.065802662037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45984.065802662037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45984.065802662037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45984.065802662037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45984.065802662037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45984.065802662037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45984.065802662037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45984.065802662037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45984.065802662037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45984.065802662037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45984.065802662037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45984.065802662037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45984.065802662037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45984.065802662037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45984.065802662037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45984.065802662037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45984.065802662037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45984.065802662037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45984.065802662037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45984.065802662037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45984.065802662037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45984.065802662037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45984.065802662037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45984.065802662037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45984.065802662037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45984.065802662037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45984.065802662037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45984.065802662037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45984.065802662037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45984.065802662037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2">IFERROR(NOW()-F65,"")</f>
        <v>45984.065802662037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45984.065802662037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45984.065802662037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45984.065802662037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45984.065802662037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45984.065802662037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45984.065802662037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45984.065802662037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45984.065802662037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45984.065802662037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45984.065802662037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45984.065802662037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45984.065802662037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45984.065802662037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45984.065802662037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45984.065802662037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45984.065802662037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45984.065802662037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45984.065802662037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45984.065802662037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45984.065802662037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45984.065802662037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45984.065802662037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45984.065802662037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45984.065802662037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45984.065802662037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45984.065802662037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45984.065802662037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45984.065802662037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45984.065802662037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45984.065802662037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45984.065802662037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45984.065802662037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45984.065802662037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45984.065802662037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45984.065802662037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45984.065802662037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45984.065802662037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45984.065802662037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45984.065802662037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45984.065802662037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45984.065802662037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45984.065802662037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45984.065802662037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45984.065802662037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45984.065802662037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45984.065802662037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45984.065802662037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45984.065802662037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45984.065802662037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45984.065802662037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45984.065802662037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45984.065802662037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45984.065802662037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45984.065802662037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45984.065802662037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45984.065802662037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45984.065802662037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45984.065802662037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45984.065802662037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45984.065802662037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45984.065802662037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45984.065802662037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45984.065802662037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3">IFERROR(NOW()-F129,"")</f>
        <v>45984.065802662037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45984.065802662037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45984.065802662037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45984.065802662037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45984.065802662037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45984.065802662037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45984.065802662037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45984.065802662037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45984.065802662037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45984.065802662037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45984.065802662037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45984.065802662037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45984.065802662037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45984.065802662037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45984.065802662037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45984.065802662037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45984.065802662037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45984.065802662037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45984.065802662037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45984.065802662037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45984.065802662037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45984.065802662037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45984.065802662037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45984.065802662037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45984.065802662037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45984.065802662037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45984.065802662037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45984.065802662037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45984.065802662037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45984.065802662037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45984.065802662037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45984.065802662037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45984.065802662037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45984.065802662037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45984.065802662037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45984.065802662037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45984.065802662037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45984.065802662037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45984.065802662037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45984.065802662037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45984.065802662037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45984.065802662037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45984.065802662037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45984.065802662037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45984.065802662037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45984.065802662037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45984.065802662037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45984.065802662037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45984.065802662037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45984.065802662037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45984.065802662037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45984.065802662037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45984.065802662037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45984.065802662037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45984.065802662037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45984.065802662037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45984.065802662037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45984.065802662037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45984.065802662037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45984.065802662037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45984.065802662037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45984.065802662037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45984.065802662037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45984.065802662037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4">IFERROR(NOW()-F193,"")</f>
        <v>45984.065802662037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45984.065802662037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45984.065802662037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45984.065802662037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45984.065802662037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45984.065802662037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45984.065802662037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45984.065802662037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45984.065802662037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45984.065802662037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45984.065802662037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45984.065802662037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45984.065802662037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45984.065802662037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45984.065802662037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45984.065802662037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45984.065802662037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45984.065802662037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45984.065802662037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45984.065802662037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45984.065802662037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45984.065802662037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45984.065802662037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45984.065802662037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45984.065802662037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45984.065802662037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45984.065802662037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45984.065802662037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45984.065802662037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45984.065802662037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45984.065802662037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45984.065802662037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45984.065802662037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45984.065802662037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45984.065802662037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45984.065802662037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45984.065802662037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45984.065802662037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45984.065802662037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45984.065802662037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45984.065802662037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45984.065802662037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45984.065802662037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45984.065802662037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45984.065802662037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45984.065802662037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45984.065802662037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45984.065802662037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45984.065802662037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45984.065802662037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45984.065802662037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45984.065802662037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45984.065802662037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45984.065802662037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45984.065802662037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45984.065802662037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45984.065802662037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45984.065802662037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45984.065802662037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45984.065802662037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45984.065802662037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45984.065802662037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45984.065802662037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45984.065802662037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5">IFERROR(NOW()-F257,"")</f>
        <v>45984.065802662037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45984.065802662037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45984.065802662037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45984.065802662037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45984.065802662037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45984.065802662037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45984.065802662037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45984.065802662037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45984.065802662037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45984.065802662037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45984.065802662037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45984.065802662037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45984.065802662037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45984.065802662037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45984.065802662037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45984.065802662037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45984.065802662037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45984.065802662037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45984.065802662037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45984.065802662037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45984.065802662037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45984.065802662037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45984.065802662037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45984.065802662037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45984.065802662037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45984.065802662037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45984.065802662037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45984.065802662037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45984.065802662037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45984.065802662037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45984.065802662037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45984.065802662037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45984.065802662037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45984.065802662037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45984.065802662037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45984.065802662037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45984.065802662037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45984.065802662037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45984.065802662037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45984.065802662037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45984.065802662037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45984.065802662037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45984.065802662037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45984.065802662037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45984.065802662037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45984.065802662037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45984.065802662037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45984.065802662037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45984.065802662037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45984.065802662037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45984.065802662037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45984.065802662037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45984.065802662037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45984.065802662037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45984.065802662037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45984.065802662037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45984.065802662037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45984.065802662037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45984.065802662037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45984.065802662037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45984.065802662037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45984.065802662037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45984.065802662037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45984.065802662037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6">IFERROR(NOW()-F321,"")</f>
        <v>45984.065802662037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45984.065802662037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45984.065802662037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45984.065802662037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45984.065802662037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45984.065802662037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45984.065802662037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45984.065802662037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45984.065802662037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45984.065802662037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45984.065802662037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45984.065802662037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45984.065802662037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45984.065802662037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45984.065802662037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45984.065802662037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45984.065802662037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45984.065802662037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45984.065802662037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45984.065802662037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45984.065802662037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45984.065802662037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45984.065802662037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45984.065802662037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45984.065802662037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45984.065802662037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45984.065802662037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45984.065802662037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45984.065802662037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45984.065802662037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45984.065802662037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45984.065802662037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45984.065802662037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45984.065802662037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45984.065802662037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45984.065802662037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45984.065802662037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45984.065802662037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45984.065802662037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45984.065802662037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45984.065802662037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45984.065802662037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45984.065802662037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45984.065802662037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45984.065802662037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45984.065802662037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45984.065802662037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45984.065802662037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45984.065802662037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45984.065802662037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45984.065802662037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45984.065802662037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45984.065802662037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45984.065802662037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45984.065802662037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45984.065802662037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45984.065802662037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45984.065802662037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45984.065802662037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45984.065802662037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45984.065802662037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45984.065802662037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45984.065802662037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45984.065802662037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30" ca="1" si="7">IFERROR(NOW()-F385,"")</f>
        <v>45984.065802662037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45984.065802662037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45984.065802662037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45984.065802662037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45984.065802662037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45984.065802662037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45984.065802662037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45984.065802662037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45984.065802662037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45984.065802662037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45984.065802662037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45984.065802662037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45984.065802662037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45984.065802662037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45984.065802662037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45984.065802662037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45984.065802662037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45984.065802662037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45984.065802662037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45984.065802662037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45984.065802662037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45984.065802662037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45984.065802662037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45984.065802662037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45984.065802662037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45984.065802662037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45984.065802662037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45984.065802662037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45984.065802662037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45984.065802662037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45984.065802662037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45984.065802662037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45984.065802662037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45984.065802662037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45984.065802662037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45984.065802662037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45984.065802662037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45984.065802662037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45984.065802662037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45984.065802662037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45984.065802662037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45984.065802662037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45984.065802662037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45984.065802662037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45984.065802662037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45984.065802662037</v>
      </c>
      <c r="H430" s="95"/>
      <c r="I430" s="113" t="str">
        <f>IFERROR(VLOOKUP(D430,DB!A:F,6,0),"")</f>
        <v/>
      </c>
      <c r="J430" s="113" t="str">
        <f>IFERROR(VLOOKUP(D430,DB!A:G,7,0),"")</f>
        <v/>
      </c>
      <c r="K430" s="97"/>
      <c r="L430" s="91" t="str">
        <f>IFERROR(VLOOKUP(D430,DB!A:I,9,0),"")</f>
        <v/>
      </c>
    </row>
  </sheetData>
  <dataValidations count="2">
    <dataValidation allowBlank="1" showInputMessage="1" showErrorMessage="1" sqref="E1" xr:uid="{A4F81451-56CC-4543-9497-104C4E44EE4B}"/>
    <dataValidation type="list" allowBlank="1" showInputMessage="1" showErrorMessage="1" sqref="E2:E4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92.23374247684842</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57.876925347220094</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35.404691550924326</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6.5509994212989113</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2.6925040509231621</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15237</v>
      </c>
      <c r="E7" s="109" t="s">
        <v>39021</v>
      </c>
      <c r="F7" s="109" t="s">
        <v>39126</v>
      </c>
      <c r="G7" s="111" t="str">
        <f ca="1">IFERROR(NOW()-F7,"")</f>
        <v/>
      </c>
      <c r="H7" s="128">
        <v>45983.834201388891</v>
      </c>
      <c r="I7" s="109" t="str">
        <f>IFERROR(VLOOKUP(D7,DB!A:F,6,0),"")</f>
        <v>SCECO</v>
      </c>
      <c r="J7" s="109" t="str">
        <f>IFERROR(VLOOKUP(D7,DB!A:G,7,0),"")</f>
        <v>Dead</v>
      </c>
      <c r="K7" s="109" t="s">
        <v>39127</v>
      </c>
      <c r="L7" s="109" t="str">
        <f>IFERROR(VLOOKUP(D7,DB!A:I,9,0),"")</f>
        <v>Latis</v>
      </c>
    </row>
    <row r="8" spans="1:13">
      <c r="A8" s="109"/>
      <c r="B8" s="109" t="str">
        <f>IFERROR(VLOOKUP(D8,DB!A:K,11,0),"")</f>
        <v/>
      </c>
      <c r="C8" s="109"/>
      <c r="D8" s="109"/>
      <c r="E8" s="109"/>
      <c r="F8" s="109"/>
      <c r="G8" s="111">
        <f ca="1">IFERROR(NOW()-F8,"")</f>
        <v>45984.065802662037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45984.065802662037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45984.065802662037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45984.065802662037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45984.065802662037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45984.065802662037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45984.065802662037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45984.065802662037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45984.065802662037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45984.065802662037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45984.065802662037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45984.065802662037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45984.065802662037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45984.065802662037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45984.065802662037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45984.065802662037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45984.065802662037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45984.065802662037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45984.065802662037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45984.065802662037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45984.065802662037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45984.065802662037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45984.065802662037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45984.065802662037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45984.065802662037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45984.065802662037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45984.065802662037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45984.065802662037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45984.065802662037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45984.065802662037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45984.065802662037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45984.065802662037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45984.065802662037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45984.065802662037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45984.065802662037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45984.065802662037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45984.065802662037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45984.065802662037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45984.065802662037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45984.065802662037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45984.065802662037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45984.065802662037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45984.065802662037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45984.065802662037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45984.065802662037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45984.065802662037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45984.065802662037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45984.065802662037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45984.065802662037</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45984.065802662037</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45984.065802662037</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45984.065802662037</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45984.065802662037</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45984.065802662037</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45984.065802662037</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45984.065802662037</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45984.065802662037</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45984.065802662037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45984.065802662037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45984.065802662037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45984.065802662037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45984.065802662037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45984.065802662037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45984.065802662037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45984.065802662037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45984.065802662037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45984.065802662037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45984.065802662037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45984.065802662037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45984.065802662037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45984.065802662037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45984.065802662037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45984.065802662037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45984.065802662037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45984.065802662037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45984.065802662037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45984.065802662037</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2</v>
      </c>
      <c r="D2" s="151" t="s">
        <v>38968</v>
      </c>
      <c r="E2" s="109" t="s">
        <v>39021</v>
      </c>
      <c r="F2" s="121">
        <v>45983.943680555552</v>
      </c>
      <c r="G2" s="104">
        <f t="shared" ref="G2:G12" ca="1" si="0">IFERROR(NOW()-F2,"-")</f>
        <v>0.1221221064843121</v>
      </c>
      <c r="H2" s="121">
        <v>45983.922696759262</v>
      </c>
      <c r="I2" s="119" t="str">
        <f>IFERROR(VLOOKUP(D2,DB!A:F,6,0),"")</f>
        <v>Generator-SG</v>
      </c>
      <c r="J2" s="119" t="str">
        <f>IFERROR(VLOOKUP(D2,DB!A:G,7,0),"")</f>
        <v>Vandalized</v>
      </c>
      <c r="K2" s="122" t="s">
        <v>39129</v>
      </c>
      <c r="L2" s="123" t="str">
        <f>IFERROR(VLOOKUP(D2,DB!A:I,9,0),"")</f>
        <v>Latis</v>
      </c>
    </row>
    <row r="3" spans="1:16382" ht="31.5" customHeight="1">
      <c r="A3" s="150" t="s">
        <v>39130</v>
      </c>
      <c r="B3" s="119" t="str">
        <f>IFERROR(VLOOKUP(D3,DB!A:K,11,0),"")</f>
        <v>R6</v>
      </c>
      <c r="C3" s="120">
        <v>1</v>
      </c>
      <c r="D3" s="119" t="s">
        <v>34762</v>
      </c>
      <c r="E3" s="109" t="s">
        <v>39021</v>
      </c>
      <c r="F3" s="121"/>
      <c r="G3" s="104">
        <f t="shared" ca="1" si="0"/>
        <v>45984.065802662037</v>
      </c>
      <c r="H3" s="121">
        <v>45983.993518518517</v>
      </c>
      <c r="I3" s="119" t="str">
        <f>IFERROR(VLOOKUP(D3,DB!A:F,6,0),"")</f>
        <v>SCECO</v>
      </c>
      <c r="J3" s="119" t="str">
        <f>IFERROR(VLOOKUP(D3,DB!A:G,7,0),"")</f>
        <v>Vandalized</v>
      </c>
      <c r="K3" s="122" t="s">
        <v>39131</v>
      </c>
      <c r="L3" s="123" t="str">
        <f>IFERROR(VLOOKUP(D3,DB!A:I,9,0),"")</f>
        <v>Latis</v>
      </c>
    </row>
    <row r="4" spans="1:16382" ht="31.5" customHeight="1">
      <c r="A4" s="118"/>
      <c r="B4" s="119" t="str">
        <f>IFERROR(VLOOKUP(D4,DB!A:K,11,0),"")</f>
        <v/>
      </c>
      <c r="C4" s="120"/>
      <c r="D4" s="119"/>
      <c r="E4" s="109"/>
      <c r="F4" s="121"/>
      <c r="G4" s="104">
        <f t="shared" ca="1" si="0"/>
        <v>45984.065802662037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45984.065802662037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45984.065802662037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45984.065802662037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45984.065802662037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45984.065802662037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45984.065802662037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45984.065802662037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45984.065802662037</v>
      </c>
      <c r="H12" s="121"/>
      <c r="I12" s="119" t="str">
        <f>IFERROR(VLOOKUP(D12,DB!A:F,6,0),"")</f>
        <v/>
      </c>
      <c r="J12" s="119" t="str">
        <f>IFERROR(VLOOKUP(D12,DB!A:G,7,0),"")</f>
        <v/>
      </c>
      <c r="K12" s="122"/>
      <c r="L12" s="123" t="str">
        <f>IFERROR(VLOOKUP(D12,DB!A:I,9,0),"")</f>
        <v/>
      </c>
    </row>
    <row r="13" spans="1:16382" ht="31.5" customHeight="1">
      <c r="A13" s="150"/>
      <c r="B13" s="151" t="str">
        <f>IFERROR(VLOOKUP(D13,DB!A:K,11,0),"")</f>
        <v/>
      </c>
      <c r="C13" s="152"/>
      <c r="D13" s="151"/>
      <c r="E13" s="109"/>
      <c r="F13" s="153"/>
      <c r="G13" s="75">
        <f ca="1">IFERROR(NOW()-F13,"-")</f>
        <v>45984.065802662037</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45984.065802662037</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45984.065802662037</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45984.065802662037</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45984.065802662037</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45984.065802662037</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45984.065802662037</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45984.065802662037</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45984.065802662037</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45984.065802662037</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45984.065802662037</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45984.065802662037</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45984.065802662037</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45984.065802662037</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45984.065802662037</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45984.065802662037</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45984.065802662037</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45984.065802662037</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45984.065802662037</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45984.065802662037</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45984.065802662037</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45984.065802662037</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45984.065802662037</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45984.065802662037</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45984.065802662037</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45984.065802662037</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45984.065802662037</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45984.065802662037</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45984.065802662037</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45984.065802662037</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45984.065802662037</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45984.065802662037</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45984.065802662037</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45984.065802662037</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45984.065802662037</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45984.065802662037</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45984.065802662037</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45984.065802662037</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45984.065802662037</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45984.065802662037</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45984.065802662037</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45984.065802662037</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45984.065802662037</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49"/>
      <c r="E56" s="109"/>
      <c r="F56" s="153"/>
      <c r="G56" s="75">
        <f ca="1">IFERROR(NOW()-F56,"-")</f>
        <v>45984.065802662037</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45984.065802662037</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45984.065802662037</v>
      </c>
      <c r="H58" s="153"/>
      <c r="I58" s="151" t="str">
        <f>IFERROR(VLOOKUP(D58,DB!A:F,6,0),"")</f>
        <v/>
      </c>
      <c r="J58" s="151" t="str">
        <f>IFERROR(VLOOKUP(D58,DB!A:G,7,0),"")</f>
        <v/>
      </c>
      <c r="K58" s="154"/>
      <c r="L58" s="155" t="str">
        <f>IFERROR(VLOOKUP(D58,DB!A:I,9,0),"")</f>
        <v/>
      </c>
    </row>
    <row r="59" spans="1:12" ht="31.5" customHeight="1">
      <c r="A59" s="150"/>
      <c r="B59" s="151" t="str">
        <f>IFERROR(VLOOKUP(D59,DB!A:K,11,0),"")</f>
        <v/>
      </c>
      <c r="C59" s="152"/>
      <c r="D59" s="151"/>
      <c r="E59" s="109"/>
      <c r="F59" s="153"/>
      <c r="G59" s="75">
        <f ca="1">IFERROR(NOW()-F59,"-")</f>
        <v>45984.065802662037</v>
      </c>
      <c r="H59" s="153"/>
      <c r="I59" s="151" t="str">
        <f>IFERROR(VLOOKUP(D59,DB!A:F,6,0),"")</f>
        <v/>
      </c>
      <c r="J59" s="151" t="str">
        <f>IFERROR(VLOOKUP(D59,DB!A:G,7,0),"")</f>
        <v/>
      </c>
      <c r="K59" s="154"/>
      <c r="L59" s="155" t="str">
        <f>IFERROR(VLOOKUP(D59,DB!A:I,9,0),"")</f>
        <v/>
      </c>
    </row>
    <row r="60" spans="1:12" ht="31.5" customHeight="1">
      <c r="A60" s="150"/>
      <c r="B60" s="151" t="str">
        <f>IFERROR(VLOOKUP(D60,DB!A:K,11,0),"")</f>
        <v/>
      </c>
      <c r="C60" s="152"/>
      <c r="D60" s="151"/>
      <c r="E60" s="109"/>
      <c r="F60" s="153"/>
      <c r="G60" s="75">
        <f ca="1">IFERROR(NOW()-F60,"-")</f>
        <v>45984.065802662037</v>
      </c>
      <c r="H60" s="153"/>
      <c r="I60" s="151" t="str">
        <f>IFERROR(VLOOKUP(D60,DB!A:F,6,0),"")</f>
        <v/>
      </c>
      <c r="J60" s="151" t="str">
        <f>IFERROR(VLOOKUP(D60,DB!A:G,7,0),"")</f>
        <v/>
      </c>
      <c r="K60" s="154"/>
      <c r="L60" s="155" t="str">
        <f>IFERROR(VLOOKUP(D60,DB!A:I,9,0),"")</f>
        <v/>
      </c>
    </row>
    <row r="61" spans="1:12" ht="31.5" customHeight="1">
      <c r="A61" s="150"/>
      <c r="B61" s="151" t="str">
        <f>IFERROR(VLOOKUP(D61,DB!A:K,11,0),"")</f>
        <v/>
      </c>
      <c r="C61" s="152"/>
      <c r="D61" s="151"/>
      <c r="E61" s="109"/>
      <c r="F61" s="153"/>
      <c r="G61" s="75">
        <f ca="1">IFERROR(NOW()-F61,"-")</f>
        <v>45984.065802662037</v>
      </c>
      <c r="H61" s="153"/>
      <c r="I61" s="151" t="str">
        <f>IFERROR(VLOOKUP(D61,DB!A:F,6,0),"")</f>
        <v/>
      </c>
      <c r="J61" s="151" t="str">
        <f>IFERROR(VLOOKUP(D61,DB!A:G,7,0),"")</f>
        <v/>
      </c>
      <c r="K61" s="154"/>
      <c r="L61" s="155"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2025-11-22T22:36:44Z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