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465" documentId="120_S{2AC9BD13-BADA-5192-A53E-5A8FF88502F6}" xr6:coauthVersionLast="47" xr6:coauthVersionMax="47" xr10:uidLastSave="{586E6391-6632-4527-9FF1-71D2EC2ABC34}"/>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9" l="1"/>
  <c r="J3" i="9"/>
  <c r="L2" i="9"/>
  <c r="J2" i="9"/>
  <c r="B10" i="9"/>
  <c r="D6" i="3"/>
  <c r="B4" i="9"/>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6" i="1"/>
  <c r="G6" i="1"/>
  <c r="I6" i="1"/>
  <c r="J6" i="1"/>
  <c r="L6" i="1"/>
  <c r="B7" i="1"/>
  <c r="G7" i="1"/>
  <c r="I7" i="1"/>
  <c r="J7" i="1"/>
  <c r="L7" i="1"/>
  <c r="B8" i="1"/>
  <c r="G8" i="1"/>
  <c r="I8" i="1"/>
  <c r="J8" i="1"/>
  <c r="L8"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G2" i="1"/>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10" i="5"/>
  <c r="I10" i="5"/>
  <c r="J10" i="5"/>
  <c r="L1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<sst xmlns="http://schemas.openxmlformats.org/spreadsheetml/2006/main" count="180277" uniqueCount="39123">
  <si>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</si>
  <si>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</si>
  <si>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</si>
  <si>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</si>
  <si>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</si>
  <si>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</si>
  <si>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</si>
  <si>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</si>
  <si>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</si>
  <si>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</si>
  <si>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</si>
  <si>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</si>
  <si>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</si>
  <si>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</si>
  <si>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</si>
  <si>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</si>
  <si>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</si>
  <si>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</si>
  <si>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</si>
  <si>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</si>
  <si>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</si>
  <si>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</si>
  <si>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</si>
  <si>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</si>
  <si>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</si>
  <si>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</si>
  <si>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</si>
  <si>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</si>
  <si>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</si>
  <si>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</si>
  <si>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</si>
  <si>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</si>
  <si>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</si>
  <si>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</si>
  <si>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</si>
  <si>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</si>
  <si>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</si>
  <si>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</si>
  <si>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</si>
  <si>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</si>
  <si>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</si>
  <si>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</si>
  <si>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</si>
  <si>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</si>
  <si>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</si>
  <si>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</si>
  <si>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</si>
  <si>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</si>
  <si>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</si>
  <si>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</si>
  <si>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</si>
  <si>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</si>
  <si>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</si>
  <si>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</si>
  <si>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</si>
  <si>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</si>
  <si>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</si>
  <si>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</si>
  <si>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</si>
  <si>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</si>
  <si>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</si>
  <si>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</si>
  <si>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</si>
  <si>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</si>
  <si>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</si>
  <si>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</si>
  <si>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</si>
  <si>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</si>
  <si>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</si>
  <si>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</si>
  <si>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</si>
  <si>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</si>
  <si>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</si>
  <si>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</si>
  <si>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</si>
  <si>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</si>
  <si>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</si>
  <si>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</si>
  <si>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</si>
  <si>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</si>
  <si>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</si>
  <si>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</si>
  <si>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</si>
  <si>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</si>
  <si>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</si>
  <si>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</si>
  <si>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</si>
  <si>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</si>
  <si>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</si>
  <si>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</si>
  <si>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</si>
  <si>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</si>
  <si>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</si>
  <si>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</si>
  <si>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</si>
  <si>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</si>
  <si>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</si>
  <si>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</si>
  <si>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</si>
  <si>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</si>
  <si>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</si>
  <si>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</si>
  <si>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</si>
  <si>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</si>
  <si>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</si>
  <si>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</si>
  <si>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</si>
  <si>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</si>
  <si>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</si>
  <si>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</si>
  <si>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</si>
  <si>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</si>
  <si>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</si>
  <si>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</si>
  <si>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</si>
  <si>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</si>
  <si>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</si>
  <si>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</si>
  <si>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</si>
  <si>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</si>
  <si>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</si>
  <si>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</si>
  <si>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</si>
  <si>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</si>
  <si>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</si>
  <si>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</si>
  <si>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</si>
  <si>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</si>
  <si>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</si>
  <si>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</si>
  <si>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</si>
  <si>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</si>
  <si>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</si>
  <si>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</si>
  <si>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</si>
  <si>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</si>
  <si>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</si>
  <si>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</si>
  <si>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</si>
  <si>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</si>
  <si>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</si>
  <si>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</si>
  <si>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</si>
  <si>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</si>
  <si>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</si>
  <si>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</si>
  <si>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</si>
  <si>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</si>
  <si>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</si>
  <si>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</si>
  <si>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</si>
  <si>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</si>
  <si>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</si>
  <si>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</si>
  <si>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</si>
  <si>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</si>
  <si>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</si>
  <si>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</si>
  <si>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</si>
  <si>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</si>
  <si>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</si>
  <si>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</si>
  <si>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</si>
  <si>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</si>
  <si>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</si>
  <si>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</si>
  <si>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</si>
  <si>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</si>
  <si>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</si>
  <si>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</si>
  <si>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</si>
  <si>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</si>
  <si>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</si>
  <si>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</si>
  <si>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</si>
  <si>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</si>
  <si>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</si>
  <si>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</si>
  <si>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</si>
  <si>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</si>
  <si>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</si>
  <si>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</si>
  <si>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</si>
  <si>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</si>
  <si>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</si>
  <si>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</si>
  <si>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</si>
  <si>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</si>
  <si>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</si>
  <si>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</si>
  <si>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</si>
  <si>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</si>
  <si>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</si>
  <si>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</si>
  <si>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</si>
  <si>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</si>
  <si>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</si>
  <si>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</si>
  <si>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</si>
  <si>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</si>
  <si>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</si>
  <si>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</si>
  <si>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</si>
  <si>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</si>
  <si>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</si>
  <si>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</si>
  <si>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</si>
  <si>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</si>
  <si>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</si>
  <si>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</si>
  <si>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</si>
  <si>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</si>
  <si>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</si>
  <si>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</si>
  <si>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</si>
  <si>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</si>
  <si>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</si>
  <si>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</si>
  <si>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</si>
  <si>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</si>
  <si>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</si>
  <si>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</si>
  <si>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</si>
  <si>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</si>
  <si>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</si>
  <si>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</si>
  <si>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</si>
  <si>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</si>
  <si>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</si>
  <si>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</si>
  <si>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</si>
  <si>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</si>
  <si>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</si>
  <si>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</si>
  <si>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</si>
  <si>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</si>
  <si>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</si>
  <si>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</si>
  <si>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</si>
  <si>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</si>
  <si>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</si>
  <si>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</si>
  <si>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</si>
  <si>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</si>
  <si>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</si>
  <si>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</si>
  <si>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</si>
  <si>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</si>
  <si>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</si>
  <si>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</si>
  <si>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</si>
  <si>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</si>
  <si>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</si>
  <si>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</si>
  <si>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</si>
  <si>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</si>
  <si>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</si>
  <si>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</si>
  <si>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</si>
  <si>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</si>
  <si>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</si>
  <si>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</si>
  <si>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</si>
  <si>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</si>
  <si>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</si>
  <si>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</si>
  <si>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</si>
  <si>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</si>
  <si>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</si>
  <si>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</si>
  <si>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</si>
  <si>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</si>
  <si>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</si>
  <si>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</si>
  <si>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</si>
  <si>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</si>
  <si>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</si>
  <si>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</si>
  <si>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</si>
  <si>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</si>
  <si>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</si>
  <si>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</si>
  <si>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</si>
  <si>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</si>
  <si>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</si>
  <si>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</si>
  <si>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</si>
  <si>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</si>
  <si>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</si>
  <si>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</si>
  <si>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</si>
  <si>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</si>
  <si>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</si>
  <si>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</si>
  <si>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</si>
  <si>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</si>
  <si>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</si>
  <si>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</si>
  <si>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</si>
  <si>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</si>
  <si>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</si>
  <si>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</si>
  <si>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</si>
  <si>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</si>
  <si>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</si>
  <si>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</si>
  <si>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</si>
  <si>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</si>
  <si>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</si>
  <si>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</si>
  <si>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</si>
  <si>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</si>
  <si>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</si>
  <si>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</si>
  <si>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</si>
  <si>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</si>
  <si>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</si>
  <si>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</si>
  <si>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</si>
  <si>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</si>
  <si>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</si>
  <si>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</si>
  <si>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</si>
  <si>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</si>
  <si>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</si>
  <si>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</si>
  <si>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</si>
  <si>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</si>
  <si>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</si>
  <si>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</si>
  <si>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</si>
  <si>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</si>
  <si>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</si>
  <si>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</si>
  <si>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</si>
  <si>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</si>
  <si>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</si>
  <si>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</si>
  <si>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</si>
  <si>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</si>
  <si>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</si>
  <si>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</si>
  <si>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</si>
  <si>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</si>
  <si>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</si>
  <si>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</si>
  <si>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</si>
  <si>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</si>
  <si>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</si>
  <si>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</si>
  <si>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</si>
  <si>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</si>
  <si>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</si>
  <si>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</si>
  <si>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</si>
  <si>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</si>
  <si>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</si>
  <si>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</si>
  <si>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</si>
  <si>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</si>
  <si>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</si>
  <si>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</si>
  <si>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</si>
  <si>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</si>
  <si>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</si>
  <si>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</si>
  <si>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</si>
  <si>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</si>
  <si>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</si>
  <si>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</si>
  <si>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</si>
  <si>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</si>
  <si>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</si>
  <si>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</si>
  <si>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</si>
  <si>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</si>
  <si>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</si>
  <si>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</si>
  <si>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</si>
  <si>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</si>
  <si>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</si>
  <si>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</si>
  <si>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</si>
  <si>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</si>
  <si>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</si>
  <si>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</si>
  <si>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</si>
  <si>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</si>
  <si>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</si>
  <si>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</si>
  <si>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</si>
  <si>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</si>
  <si>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</si>
  <si>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</si>
  <si>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</si>
  <si>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</si>
  <si>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</si>
  <si>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</si>
  <si>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</si>
  <si>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</si>
  <si>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</si>
  <si>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</si>
  <si>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</si>
  <si>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</si>
  <si>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</si>
  <si>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</si>
  <si>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</si>
  <si>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</si>
  <si>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</si>
  <si>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</si>
  <si>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</si>
  <si>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</si>
  <si>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</si>
  <si>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</si>
  <si>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</si>
  <si>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</si>
  <si>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</si>
  <si>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</si>
  <si>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</si>
  <si>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</si>
  <si>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</si>
  <si>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</si>
  <si>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</si>
  <si>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</si>
  <si>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</si>
  <si>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</si>
  <si>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</si>
  <si>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</si>
  <si>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</si>
  <si>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</si>
  <si>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</si>
  <si>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</si>
  <si>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</si>
  <si>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</si>
  <si>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</si>
  <si>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</si>
  <si>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</si>
  <si>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</si>
  <si>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</si>
  <si>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</si>
  <si>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</si>
  <si>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</si>
  <si>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</si>
  <si>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</si>
  <si>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</si>
  <si>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</si>
  <si>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</si>
  <si>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</si>
  <si>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</si>
  <si>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</si>
  <si>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</si>
  <si>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</si>
  <si>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</si>
  <si>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</si>
  <si>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</si>
  <si>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</si>
  <si>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</si>
  <si>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</si>
  <si>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</si>
  <si>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</si>
  <si>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</si>
  <si>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</si>
  <si>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</si>
  <si>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</si>
  <si>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</si>
  <si>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</si>
  <si>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</si>
  <si>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</si>
  <si>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</si>
  <si>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</si>
  <si>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</si>
  <si>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</si>
  <si>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</si>
  <si>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</si>
  <si>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</si>
  <si>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</si>
  <si>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</si>
  <si>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</si>
  <si>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</si>
  <si>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</si>
  <si>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</si>
  <si>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</si>
  <si>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</si>
  <si>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</si>
  <si>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</si>
  <si>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</si>
  <si>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</si>
  <si>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</si>
  <si>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</si>
  <si>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</si>
  <si>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</si>
  <si>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</si>
  <si>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</si>
  <si>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</si>
  <si>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</si>
  <si>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</si>
  <si>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</si>
  <si>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</si>
  <si>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</si>
  <si>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</si>
  <si>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</si>
  <si>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</si>
  <si>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</si>
  <si>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</si>
  <si>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</si>
  <si>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</si>
  <si>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</si>
  <si>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</si>
  <si>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</si>
  <si>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</si>
  <si>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</si>
  <si>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</si>
  <si>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</si>
  <si>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</si>
  <si>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</si>
  <si>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</si>
  <si>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</si>
  <si>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</si>
  <si>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</si>
  <si>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</si>
  <si>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</si>
  <si>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</si>
  <si>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</si>
  <si>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</si>
  <si>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</si>
  <si>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</si>
  <si>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</si>
  <si>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</si>
  <si>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</si>
  <si>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</si>
  <si>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</si>
  <si>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</si>
  <si>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</si>
  <si>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</si>
  <si>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</si>
  <si>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</si>
  <si>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</si>
  <si>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</si>
  <si>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</si>
  <si>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</si>
  <si>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</si>
  <si>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</si>
  <si>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</si>
  <si>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</si>
  <si>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</si>
  <si>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</si>
  <si>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</si>
  <si>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</si>
  <si>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</si>
  <si>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</si>
  <si>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</si>
  <si>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</si>
  <si>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</si>
  <si>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</si>
  <si>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</si>
  <si>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</si>
  <si>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</si>
  <si>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</si>
  <si>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</si>
  <si>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</si>
  <si>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</si>
  <si>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</si>
  <si>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</si>
  <si>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</si>
  <si>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</si>
  <si>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</si>
  <si>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</si>
  <si>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</si>
  <si>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</si>
  <si>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</si>
  <si>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</si>
  <si>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</si>
  <si>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</si>
  <si>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</si>
  <si>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</si>
  <si>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</si>
  <si>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</si>
  <si>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</si>
  <si>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</si>
  <si>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</si>
  <si>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</si>
  <si>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</si>
  <si>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</si>
  <si>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</si>
  <si>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</si>
  <si>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</si>
  <si>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</si>
  <si>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</si>
  <si>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</si>
  <si>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</si>
  <si>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</si>
  <si>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</si>
  <si>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</si>
  <si>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</si>
  <si>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</si>
  <si>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</si>
  <si>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</si>
  <si>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</si>
  <si>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</si>
  <si>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</si>
  <si>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</si>
  <si>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</si>
  <si>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</si>
  <si>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</si>
  <si>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</si>
  <si>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</si>
  <si>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</si>
  <si>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</si>
  <si>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</si>
  <si>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</si>
  <si>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</si>
  <si>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</si>
  <si>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</si>
  <si>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</si>
  <si>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</si>
  <si>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</si>
  <si>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</si>
  <si>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</si>
  <si>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</si>
  <si>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</si>
  <si>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</si>
  <si>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</si>
  <si>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</si>
  <si>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</si>
  <si>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</si>
  <si>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</si>
  <si>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</si>
  <si>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</si>
  <si>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</si>
  <si>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</si>
  <si>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</si>
  <si>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</si>
  <si>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</si>
  <si>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</si>
  <si>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</si>
  <si>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</si>
  <si>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</si>
  <si>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</si>
  <si>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</si>
  <si>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</si>
  <si>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</si>
  <si>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</si>
  <si>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</si>
  <si>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</si>
  <si>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</si>
  <si>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</si>
  <si>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</si>
  <si>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</si>
  <si>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</si>
  <si>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</si>
  <si>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</si>
  <si>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</si>
  <si>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</si>
  <si>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</si>
  <si>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</si>
  <si>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</si>
  <si>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</si>
  <si>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</si>
  <si>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</si>
  <si>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</si>
  <si>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</si>
  <si>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</si>
  <si>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</si>
  <si>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</si>
  <si>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</si>
  <si>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</si>
  <si>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</si>
  <si>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</si>
  <si>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</si>
  <si>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</si>
  <si>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</si>
  <si>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</si>
  <si>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</si>
  <si>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</si>
  <si>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</si>
  <si>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</si>
  <si>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</si>
  <si>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</si>
  <si>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</si>
  <si>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</si>
  <si>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</si>
  <si>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</si>
  <si>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</si>
  <si>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</si>
  <si>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</si>
  <si>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</si>
  <si>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</si>
  <si>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</si>
  <si>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</si>
  <si>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</si>
  <si>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</si>
  <si>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</si>
  <si>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</si>
  <si>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</si>
  <si>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</si>
  <si>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</si>
  <si>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</si>
  <si>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</si>
  <si>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</si>
  <si>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</si>
  <si>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</si>
  <si>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</si>
  <si>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</si>
  <si>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</si>
  <si>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</si>
  <si>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</si>
  <si>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</si>
  <si>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</si>
  <si>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</si>
  <si>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</si>
  <si>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</si>
  <si>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</si>
  <si>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</si>
  <si>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</si>
  <si>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</si>
  <si>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</si>
  <si>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</si>
  <si>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</si>
  <si>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</si>
  <si>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</si>
  <si>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</si>
  <si>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</si>
  <si>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</si>
  <si>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</si>
  <si>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</si>
  <si>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</si>
  <si>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</si>
  <si>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</si>
  <si>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</si>
  <si>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</si>
  <si>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</si>
  <si>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</si>
  <si>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</si>
  <si>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</si>
  <si>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</si>
  <si>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</si>
  <si>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</si>
  <si>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</si>
  <si>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</si>
  <si>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</si>
  <si>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</si>
  <si>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</si>
  <si>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</si>
  <si>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</si>
  <si>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</si>
  <si>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</si>
  <si>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</si>
  <si>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</si>
  <si>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</si>
  <si>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</si>
  <si>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</si>
  <si>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</si>
  <si>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</si>
  <si>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</si>
  <si>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</si>
  <si>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</si>
  <si>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</si>
  <si>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</si>
  <si>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</si>
  <si>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</si>
  <si>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</si>
  <si>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</si>
  <si>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</si>
  <si>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</si>
  <si>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</si>
  <si>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</si>
  <si>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</si>
  <si>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</si>
  <si>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</si>
  <si>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</si>
  <si>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</si>
  <si>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</si>
  <si>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</si>
  <si>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</si>
  <si>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</si>
  <si>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</si>
  <si>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</si>
  <si>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</si>
  <si>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</si>
  <si>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</si>
  <si>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</si>
  <si>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</si>
  <si>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</si>
  <si>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</si>
  <si>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</si>
  <si>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</si>
  <si>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</si>
  <si>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</si>
  <si>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</si>
  <si>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</si>
  <si>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</si>
  <si>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</si>
  <si>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</si>
  <si>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</si>
  <si>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</si>
  <si>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</si>
  <si>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</si>
  <si>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</si>
  <si>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</si>
  <si>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</si>
  <si>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</si>
  <si>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</si>
  <si>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</si>
  <si>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</si>
  <si>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</si>
  <si>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</si>
  <si>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</si>
  <si>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</si>
  <si>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</si>
  <si>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</si>
  <si>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</si>
  <si>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</si>
  <si>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</si>
  <si>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</si>
  <si>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</si>
  <si>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</si>
  <si>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</si>
  <si>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</si>
  <si>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</si>
  <si>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</si>
  <si>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</si>
  <si>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</si>
  <si>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</si>
  <si>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</si>
  <si>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</si>
  <si>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</si>
  <si>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</si>
  <si>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</si>
  <si>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</si>
  <si>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</si>
  <si>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</si>
  <si>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</si>
  <si>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</si>
  <si>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</si>
  <si>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</si>
  <si>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</si>
  <si>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</si>
  <si>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</si>
  <si>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</si>
  <si>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</si>
  <si>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</si>
  <si>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</si>
  <si>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</si>
  <si>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</si>
  <si>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</si>
  <si>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</si>
  <si>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</si>
  <si>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</si>
  <si>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</si>
  <si>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</si>
  <si>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</si>
  <si>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</si>
  <si>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</si>
  <si>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</si>
  <si>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</si>
  <si>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</si>
  <si>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</si>
  <si>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</si>
  <si>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</si>
  <si>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</si>
  <si>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</si>
  <si>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</si>
  <si>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</si>
  <si>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</si>
  <si>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</si>
  <si>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</si>
  <si>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</si>
  <si>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</si>
  <si>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</si>
  <si>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</si>
  <si>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</si>
  <si>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</si>
  <si>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</si>
  <si>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</si>
  <si>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</si>
  <si>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</si>
  <si>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</si>
  <si>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</si>
  <si>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</si>
  <si>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</si>
  <si>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</si>
  <si>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</si>
  <si>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</si>
  <si>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</si>
  <si>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</si>
  <si>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</si>
  <si>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</si>
  <si>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</si>
  <si>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</si>
  <si>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</si>
  <si>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</si>
  <si>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</si>
  <si>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</si>
  <si>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</si>
  <si>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</si>
  <si>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</si>
  <si>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</si>
  <si>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</si>
  <si>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</si>
  <si>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</si>
  <si>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</si>
  <si>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</si>
  <si>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</si>
  <si>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</si>
  <si>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</si>
  <si>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</si>
  <si>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</si>
  <si>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</si>
  <si>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</si>
  <si>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</si>
  <si>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</si>
  <si>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</si>
  <si>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</si>
  <si>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</si>
  <si>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</si>
  <si>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</si>
  <si>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</si>
  <si>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</si>
  <si>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</si>
  <si>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</si>
  <si>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</si>
  <si>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</si>
  <si>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</si>
  <si>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</si>
  <si>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</si>
  <si>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</si>
  <si>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</si>
  <si>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</si>
  <si>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</si>
  <si>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</si>
  <si>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</si>
  <si>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</si>
  <si>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</si>
  <si>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</si>
  <si>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</si>
  <si>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</si>
  <si>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</si>
  <si>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</si>
  <si>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</si>
  <si>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</si>
  <si>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</si>
  <si>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</si>
  <si>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</si>
  <si>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</si>
  <si>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</si>
  <si>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</si>
  <si>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</si>
  <si>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</si>
  <si>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</si>
  <si>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</si>
  <si>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</si>
  <si>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</si>
  <si>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</si>
  <si>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</si>
  <si>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</si>
  <si>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</si>
  <si>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</si>
  <si>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</si>
  <si>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</si>
  <si>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</si>
  <si>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</si>
  <si>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</si>
  <si>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</si>
  <si>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</si>
  <si>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</si>
  <si>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</si>
  <si>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</si>
  <si>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</si>
  <si>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</si>
  <si>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</si>
  <si>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</si>
  <si>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</si>
  <si>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</si>
  <si>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</si>
  <si>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</si>
  <si>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</si>
  <si>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</si>
  <si>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</si>
  <si>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</si>
  <si>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</si>
  <si>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</si>
  <si>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</si>
  <si>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</si>
  <si>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</si>
  <si>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</si>
  <si>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</si>
  <si>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</si>
  <si>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</si>
  <si>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</si>
  <si>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</si>
  <si>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</si>
  <si>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</si>
  <si>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</si>
  <si>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</si>
  <si>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</si>
  <si>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</si>
  <si>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</si>
  <si>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</si>
  <si>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</si>
  <si>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</si>
  <si>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</si>
  <si>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</si>
  <si>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</si>
  <si>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</si>
  <si>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</si>
  <si>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</si>
  <si>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</si>
  <si>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</si>
  <si>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</si>
  <si>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</si>
  <si>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</si>
  <si>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</si>
  <si>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</si>
  <si>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</si>
  <si>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</si>
  <si>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</si>
  <si>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</si>
  <si>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</si>
  <si>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</si>
  <si>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</si>
  <si>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</si>
  <si>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</si>
  <si>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</si>
  <si>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</si>
  <si>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</si>
  <si>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</si>
  <si>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</si>
  <si>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</si>
  <si>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</si>
  <si>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</si>
  <si>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</si>
  <si>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</si>
  <si>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</si>
  <si>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</si>
  <si>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</si>
  <si>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</si>
  <si>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</si>
  <si>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</si>
  <si>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</si>
  <si>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</si>
  <si>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</si>
  <si>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</si>
  <si>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</si>
  <si>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</si>
  <si>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</si>
  <si>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</si>
  <si>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</si>
  <si>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</si>
  <si>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</si>
  <si>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</si>
  <si>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</si>
  <si>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</si>
  <si>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</si>
  <si>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</si>
  <si>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</si>
  <si>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</si>
  <si>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</si>
  <si>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</si>
  <si>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</si>
  <si>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</si>
  <si>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</si>
  <si>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</si>
  <si>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</si>
  <si>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</si>
  <si>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</si>
  <si>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</si>
  <si>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</si>
  <si>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</si>
  <si>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</si>
  <si>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</si>
  <si>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</si>
  <si>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</si>
  <si>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</si>
  <si>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</si>
  <si>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</si>
  <si>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</si>
  <si>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</si>
  <si>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</si>
  <si>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</si>
  <si>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</si>
  <si>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</si>
  <si>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</si>
  <si>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</si>
  <si>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</si>
  <si>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</si>
  <si>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</si>
  <si>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</si>
  <si>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</si>
  <si>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</si>
  <si>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</si>
  <si>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</si>
  <si>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</si>
  <si>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</si>
  <si>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</si>
  <si>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</si>
  <si>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</si>
  <si>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</si>
  <si>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</si>
  <si>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</si>
  <si>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</si>
  <si>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</si>
  <si>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</si>
  <si>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</si>
  <si>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</si>
  <si>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</si>
  <si>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</si>
  <si>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</si>
  <si>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</si>
  <si>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</si>
  <si>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</si>
  <si>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</si>
  <si>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</si>
  <si>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</si>
  <si>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</si>
  <si>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</si>
  <si>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</si>
  <si>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</si>
  <si>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</si>
  <si>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</si>
  <si>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</si>
  <si>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</si>
  <si>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</si>
  <si>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</si>
  <si>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</si>
  <si>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</si>
  <si>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</si>
  <si>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</si>
  <si>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</si>
  <si>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</si>
  <si>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</si>
  <si>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</si>
  <si>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</si>
  <si>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</si>
  <si>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</si>
  <si>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</si>
  <si>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</si>
  <si>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</si>
  <si>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</si>
  <si>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</si>
  <si>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</si>
  <si>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</si>
  <si>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</si>
  <si>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</si>
  <si>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</si>
  <si>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</si>
  <si>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</si>
  <si>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</si>
  <si>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</si>
  <si>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</si>
  <si>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</si>
  <si>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</si>
  <si>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</si>
  <si>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</si>
  <si>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</si>
  <si>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</si>
  <si>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</si>
  <si>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</si>
  <si>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</si>
  <si>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</si>
  <si>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</si>
  <si>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</si>
  <si>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</si>
  <si>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</si>
  <si>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</si>
  <si>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</si>
  <si>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</si>
  <si>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</si>
  <si>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</si>
  <si>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</si>
  <si>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</si>
  <si>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</si>
  <si>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</si>
  <si>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</si>
  <si>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</si>
  <si>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</si>
  <si>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</si>
  <si>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</si>
  <si>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</si>
  <si>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</si>
  <si>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</si>
  <si>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</si>
  <si>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</si>
  <si>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</si>
  <si>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</si>
  <si>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</si>
  <si>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</si>
  <si>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</si>
  <si>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</si>
  <si>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</si>
  <si>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</si>
  <si>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</si>
  <si>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</si>
  <si>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</si>
  <si>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</si>
  <si>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</si>
  <si>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</si>
  <si>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</si>
  <si>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</si>
  <si>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</si>
  <si>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</si>
  <si>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</si>
  <si>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</si>
  <si>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</si>
  <si>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</si>
  <si>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</si>
  <si>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</si>
  <si>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</si>
  <si>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</si>
  <si>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</si>
  <si>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</si>
  <si>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</si>
  <si>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</si>
  <si>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</si>
  <si>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</si>
  <si>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</si>
  <si>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</si>
  <si>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</si>
  <si>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</si>
  <si>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</si>
  <si>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</si>
  <si>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</si>
  <si>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</si>
  <si>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</si>
  <si>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</si>
  <si>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</si>
  <si>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</si>
  <si>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</si>
  <si>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</si>
  <si>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</si>
  <si>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</si>
  <si>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</si>
  <si>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</si>
  <si>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</si>
  <si>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</si>
  <si>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</si>
  <si>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</si>
  <si>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</si>
  <si>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</si>
  <si>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</si>
  <si>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</si>
  <si>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</si>
  <si>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</si>
  <si>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</si>
  <si>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</si>
  <si>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</si>
  <si>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</si>
  <si>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</si>
  <si>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</si>
  <si>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</si>
  <si>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</si>
  <si>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</si>
  <si>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</si>
  <si>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</si>
  <si>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</si>
  <si>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</si>
  <si>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</si>
  <si>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</si>
  <si>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</si>
  <si>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</si>
  <si>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</si>
  <si>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</si>
  <si>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</si>
  <si>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</si>
  <si>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</si>
  <si>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</si>
  <si>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</si>
  <si>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</si>
  <si>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</si>
  <si>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</si>
  <si>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</si>
  <si>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</si>
  <si>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</si>
  <si>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</si>
  <si>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</si>
  <si>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</si>
  <si>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</si>
  <si>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</si>
  <si>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</si>
  <si>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</si>
  <si>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</si>
  <si>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</si>
  <si>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</si>
  <si>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</si>
  <si>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</si>
  <si>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</si>
  <si>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</si>
  <si>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</si>
  <si>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</si>
  <si>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</si>
  <si>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</si>
  <si>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</si>
  <si>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</si>
  <si>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</si>
  <si>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</si>
  <si>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</si>
  <si>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</si>
  <si>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</si>
  <si>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</si>
  <si>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</si>
  <si>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</si>
  <si>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</si>
  <si>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</si>
  <si>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</si>
  <si>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</si>
  <si>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</si>
  <si>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</si>
  <si>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</si>
  <si>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</si>
  <si>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</si>
  <si>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</si>
  <si>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</si>
  <si>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</si>
  <si>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</si>
  <si>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</si>
  <si>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</si>
  <si>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</si>
  <si>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</si>
  <si>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</si>
  <si>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</si>
  <si>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</si>
  <si>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</si>
  <si>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</si>
  <si>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</si>
  <si>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</si>
  <si>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</si>
  <si>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</si>
  <si>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</si>
  <si>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</si>
  <si>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</si>
  <si>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</si>
  <si>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</si>
  <si>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</si>
  <si>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</si>
  <si>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</si>
  <si>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</si>
  <si>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</si>
  <si>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</si>
  <si>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</si>
  <si>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</si>
  <si>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</si>
  <si>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</si>
  <si>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</si>
  <si>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</si>
  <si>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</si>
  <si>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</si>
  <si>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</si>
  <si>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</si>
  <si>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</si>
  <si>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</si>
  <si>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</si>
  <si>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</si>
  <si>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</si>
  <si>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</si>
  <si>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</si>
  <si>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</si>
  <si>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</si>
  <si>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</si>
  <si>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</si>
  <si>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</si>
  <si>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</si>
  <si>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</si>
  <si>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</si>
  <si>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</si>
  <si>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</si>
  <si>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</si>
  <si>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</si>
  <si>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</si>
  <si>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</si>
  <si>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</si>
  <si>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</si>
  <si>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</si>
  <si>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</si>
  <si>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</si>
  <si>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</si>
  <si>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</si>
  <si>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</si>
  <si>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</si>
  <si>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</si>
  <si>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</si>
  <si>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</si>
  <si>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</si>
  <si>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</si>
  <si>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</si>
  <si>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</si>
  <si>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</si>
  <si>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</si>
  <si>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</si>
  <si>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</si>
  <si>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</si>
  <si>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</si>
  <si>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</si>
  <si>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</si>
  <si>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</si>
  <si>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</si>
  <si>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</si>
  <si>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</si>
  <si>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</si>
  <si>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</si>
  <si>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</si>
  <si>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</si>
  <si>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</si>
  <si>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</si>
  <si>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</si>
  <si>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</si>
  <si>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</si>
  <si>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</si>
  <si>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</si>
  <si>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</si>
  <si>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</si>
  <si>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</si>
  <si>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</si>
  <si>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</si>
  <si>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</si>
  <si>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</si>
  <si>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</si>
  <si>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</si>
  <si>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</si>
  <si>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</si>
  <si>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</si>
  <si>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</si>
  <si>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</si>
  <si>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</si>
  <si>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</si>
  <si>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</si>
  <si>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</si>
  <si>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</si>
  <si>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</si>
  <si>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</si>
  <si>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</si>
  <si>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</si>
  <si>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</si>
  <si>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</si>
  <si>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</si>
  <si>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</si>
  <si>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</si>
  <si>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</si>
  <si>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</si>
  <si>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</si>
  <si>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</si>
  <si>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</si>
  <si>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</si>
  <si>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</si>
  <si>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</si>
  <si>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</si>
  <si>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</si>
  <si>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</si>
  <si>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</si>
  <si>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</si>
  <si>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</si>
  <si>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</si>
  <si>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</si>
  <si>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</si>
  <si>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</si>
  <si>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</si>
  <si>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</si>
  <si>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</si>
  <si>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</si>
  <si>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</si>
  <si>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</si>
  <si>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</si>
  <si>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</si>
  <si>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</si>
  <si>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</si>
  <si>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</si>
  <si>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</si>
  <si>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</si>
  <si>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</si>
  <si>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</si>
  <si>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</si>
  <si>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</si>
  <si>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</si>
  <si>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</si>
  <si>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</si>
  <si>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</si>
  <si>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</si>
  <si>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</si>
  <si>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</si>
  <si>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</si>
  <si>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</si>
  <si>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</si>
  <si>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</si>
  <si>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</si>
  <si>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</si>
  <si>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</si>
  <si>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</si>
  <si>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</si>
  <si>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</si>
  <si>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</si>
  <si>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</si>
  <si>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</si>
  <si>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</si>
  <si>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</si>
  <si>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</si>
  <si>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</si>
  <si>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</si>
  <si>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</si>
  <si>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</si>
  <si>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</si>
  <si>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</si>
  <si>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</si>
  <si>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</si>
  <si>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</si>
  <si>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</si>
  <si>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</si>
  <si>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</si>
  <si>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</si>
  <si>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</si>
  <si>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</si>
  <si>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</si>
  <si>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</si>
  <si>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</si>
  <si>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</si>
  <si>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</si>
  <si>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</si>
  <si>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</si>
  <si>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</si>
  <si>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</si>
  <si>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</si>
  <si>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</si>
  <si>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</si>
  <si>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</si>
  <si>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</si>
  <si>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</si>
  <si>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</si>
  <si>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</si>
  <si>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</si>
  <si>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</si>
  <si>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</si>
  <si>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</si>
  <si>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</si>
  <si>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</si>
  <si>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</si>
  <si>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</si>
  <si>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</si>
  <si>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</si>
  <si>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</si>
  <si>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</si>
  <si>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</si>
  <si>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</si>
  <si>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</si>
  <si>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</si>
  <si>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</si>
  <si>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</si>
  <si>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</si>
  <si>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</si>
  <si>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</si>
  <si>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</si>
  <si>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</si>
  <si>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</si>
  <si>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</si>
  <si>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</si>
  <si>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</si>
  <si>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</si>
  <si>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</si>
  <si>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</si>
  <si>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</si>
  <si>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</si>
  <si>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</si>
  <si>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</si>
  <si>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</si>
  <si>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</si>
  <si>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</si>
  <si>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</si>
  <si>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</si>
  <si>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</si>
  <si>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</si>
  <si>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</si>
  <si>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</si>
  <si>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</si>
  <si>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</si>
  <si>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</si>
  <si>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</si>
  <si>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</si>
  <si>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</si>
  <si>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</si>
  <si>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</si>
  <si>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</si>
  <si>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</si>
  <si>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</si>
  <si>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</si>
  <si>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</si>
  <si>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</si>
  <si>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</si>
  <si>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</si>
  <si>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</si>
  <si>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</si>
  <si>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</si>
  <si>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</si>
  <si>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</si>
  <si>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</si>
  <si>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</si>
  <si>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</si>
  <si>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</si>
  <si>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</si>
  <si>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</si>
  <si>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</si>
  <si>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</si>
  <si>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</si>
  <si>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</si>
  <si>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</si>
  <si>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</si>
  <si>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</si>
  <si>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</si>
  <si>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</si>
  <si>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</si>
  <si>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</si>
  <si>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</si>
  <si>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</si>
  <si>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</si>
  <si>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</si>
  <si>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</si>
  <si>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</si>
  <si>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</si>
  <si>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</si>
  <si>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</si>
  <si>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</si>
  <si>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</si>
  <si>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</si>
  <si>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</si>
  <si>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</si>
  <si>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</si>
  <si>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</si>
  <si>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</si>
  <si>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</si>
  <si>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</si>
  <si>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</si>
  <si>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</si>
  <si>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</si>
  <si>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</si>
  <si>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</si>
  <si>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</si>
  <si>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</si>
  <si>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</si>
  <si>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</si>
  <si>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</si>
  <si>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</si>
  <si>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</si>
  <si>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</si>
  <si>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</si>
  <si>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</si>
  <si>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</si>
  <si>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</si>
  <si>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</si>
  <si>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</si>
  <si>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</si>
  <si>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</si>
  <si>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</si>
  <si>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</si>
  <si>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</si>
  <si>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</si>
  <si>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</si>
  <si>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</si>
  <si>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</si>
  <si>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</si>
  <si>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</si>
  <si>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</si>
  <si>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</si>
  <si>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</si>
  <si>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</si>
  <si>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</si>
  <si>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</si>
  <si>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</si>
  <si>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</si>
  <si>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</si>
  <si>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</si>
  <si>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</si>
  <si>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</si>
  <si>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</si>
  <si>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</si>
  <si>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</si>
  <si>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</si>
  <si>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</si>
  <si>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</si>
  <si>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</si>
  <si>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</si>
  <si>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</si>
  <si>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</si>
  <si>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</si>
  <si>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</si>
  <si>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</si>
  <si>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</si>
  <si>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</si>
  <si>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</si>
  <si>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</si>
  <si>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</si>
  <si>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</si>
  <si>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</si>
  <si>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</si>
  <si>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</si>
  <si>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</si>
  <si>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</si>
  <si>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</si>
  <si>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</si>
  <si>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</si>
  <si>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</si>
  <si>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</si>
  <si>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</si>
  <si>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</si>
  <si>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</si>
  <si>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</si>
  <si>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</si>
  <si>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</si>
  <si>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</si>
  <si>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</si>
  <si>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</si>
  <si>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</si>
  <si>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</si>
  <si>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</si>
  <si>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</si>
  <si>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</si>
  <si>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</si>
  <si>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</si>
  <si>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</si>
  <si>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</si>
  <si>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</si>
  <si>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</si>
  <si>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</si>
  <si>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</si>
  <si>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</si>
  <si>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</si>
  <si>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</si>
  <si>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</si>
  <si>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</si>
  <si>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</si>
  <si>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</si>
  <si>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</si>
  <si>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</si>
  <si>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</si>
  <si>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</si>
  <si>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</si>
  <si>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</si>
  <si>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</si>
  <si>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</si>
  <si>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</si>
  <si>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</si>
  <si>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</si>
  <si>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</si>
  <si>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</si>
  <si>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</si>
  <si>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</si>
  <si>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</si>
  <si>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</si>
  <si>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</si>
  <si>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</si>
  <si>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</si>
  <si>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</si>
  <si>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</si>
  <si>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</si>
  <si>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</si>
  <si>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</si>
  <si>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</si>
  <si>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</si>
  <si>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</si>
  <si>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</si>
  <si>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</si>
  <si>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</si>
  <si>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</si>
  <si>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</si>
  <si>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</si>
  <si>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</si>
  <si>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</si>
  <si>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</si>
  <si>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</si>
  <si>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</si>
  <si>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</si>
  <si>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</si>
  <si>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</si>
  <si>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</si>
  <si>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</si>
  <si>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</si>
  <si>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</si>
  <si>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</si>
  <si>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</si>
  <si>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</si>
  <si>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</si>
  <si>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</si>
  <si>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</si>
  <si>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</si>
  <si>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</si>
  <si>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</si>
  <si>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</si>
  <si>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</si>
  <si>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</si>
  <si>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</si>
  <si>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</si>
  <si>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</si>
  <si>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</si>
  <si>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</si>
  <si>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</si>
  <si>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</si>
  <si>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</si>
  <si>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</si>
  <si>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</si>
  <si>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</si>
  <si>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</si>
  <si>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</si>
  <si>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</si>
  <si>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</si>
  <si>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</si>
  <si>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</si>
  <si>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</si>
  <si>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</si>
  <si>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</si>
  <si>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</si>
  <si>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</si>
  <si>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</si>
  <si>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</si>
  <si>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</si>
  <si>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</si>
  <si>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</si>
  <si>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</si>
  <si>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</si>
  <si>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</si>
  <si>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</si>
  <si>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</si>
  <si>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</si>
  <si>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</si>
  <si>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</si>
  <si>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</si>
  <si>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</si>
  <si>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</si>
  <si>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</si>
  <si>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</si>
  <si>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</si>
  <si>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</si>
  <si>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</si>
  <si>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</si>
  <si>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</si>
  <si>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</si>
  <si>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</si>
  <si>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</si>
  <si>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</si>
  <si>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</si>
  <si>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</si>
  <si>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</si>
  <si>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</si>
  <si>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</si>
  <si>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</si>
  <si>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</si>
  <si>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</si>
  <si>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</si>
  <si>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</si>
  <si>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</si>
  <si>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</si>
  <si>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</si>
  <si>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</si>
  <si>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</si>
  <si>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</si>
  <si>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</si>
  <si>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</si>
  <si>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</si>
  <si>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</si>
  <si>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</si>
  <si>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</si>
  <si>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</si>
  <si>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</si>
  <si>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</si>
  <si>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</si>
  <si>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</si>
  <si>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</si>
  <si>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</si>
  <si>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</si>
  <si>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</si>
  <si>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</si>
  <si>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</si>
  <si>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</si>
  <si>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</si>
  <si>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</si>
  <si>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</si>
  <si>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</si>
  <si>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</si>
  <si>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</si>
  <si>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</si>
  <si>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</si>
  <si>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</si>
  <si>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</si>
  <si>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</si>
  <si>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</si>
  <si>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</si>
  <si>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</si>
  <si>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</si>
  <si>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</si>
  <si>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</si>
  <si>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</si>
  <si>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</si>
  <si>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</si>
  <si>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</si>
  <si>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</si>
  <si>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</si>
  <si>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</si>
  <si>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</si>
  <si>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</si>
  <si>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</si>
  <si>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</si>
  <si>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</si>
  <si>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</si>
  <si>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</si>
  <si>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</si>
  <si>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</si>
  <si>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</si>
  <si>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</si>
  <si>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</si>
  <si>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</si>
  <si>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</si>
  <si>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</si>
  <si>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</si>
  <si>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</si>
  <si>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</si>
  <si>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</si>
  <si>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</si>
  <si>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</si>
  <si>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</si>
  <si>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</si>
  <si>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</si>
  <si>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</si>
  <si>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</si>
  <si>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</si>
  <si>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</si>
  <si>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</si>
  <si>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</si>
  <si>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</si>
  <si>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</si>
  <si>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</si>
  <si>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</si>
  <si>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</si>
  <si>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</si>
  <si>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</si>
  <si>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</si>
  <si>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</si>
  <si>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</si>
  <si>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</si>
  <si>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</si>
  <si>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</si>
  <si>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</si>
  <si>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</si>
  <si>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</si>
  <si>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</si>
  <si>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</si>
  <si>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</si>
  <si>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</si>
  <si>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</si>
  <si>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</si>
  <si>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</si>
  <si>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</si>
  <si>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</si>
  <si>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</si>
  <si>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</si>
  <si>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</si>
  <si>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</si>
  <si>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</si>
  <si>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</si>
  <si>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</si>
  <si>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</si>
  <si>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</si>
  <si>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</si>
  <si>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</si>
  <si>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</si>
  <si>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</si>
  <si>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</si>
  <si>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</si>
  <si>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</si>
  <si>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</si>
  <si>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</si>
  <si>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</si>
  <si>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</si>
  <si>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</si>
  <si>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</si>
  <si>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</si>
  <si>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</si>
  <si>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</si>
  <si>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</si>
  <si>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</si>
  <si>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</si>
  <si>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</si>
  <si>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</si>
  <si>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</si>
  <si>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</si>
  <si>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</si>
  <si>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</si>
  <si>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</si>
  <si>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</si>
  <si>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</si>
  <si>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</si>
  <si>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</si>
  <si>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</si>
  <si>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</si>
  <si>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</si>
  <si>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</si>
  <si>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</si>
  <si>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</si>
  <si>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</si>
  <si>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</si>
  <si>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</si>
  <si>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</si>
  <si>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</si>
  <si>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</si>
  <si>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</si>
  <si>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</si>
  <si>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</si>
  <si>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</si>
  <si>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</si>
  <si>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</si>
  <si>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</si>
  <si>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</si>
  <si>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</si>
  <si>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</si>
  <si>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</si>
  <si>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</si>
  <si>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</si>
  <si>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</si>
  <si>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</si>
  <si>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</si>
  <si>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</si>
  <si>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</si>
  <si>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</si>
  <si>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</si>
  <si>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</si>
  <si>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</si>
  <si>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</si>
  <si>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</si>
  <si>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</si>
  <si>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</si>
  <si>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</si>
  <si>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</si>
  <si>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</si>
  <si>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</si>
  <si>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</si>
  <si>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</si>
  <si>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</si>
  <si>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</si>
  <si>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</si>
  <si>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</si>
  <si>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</si>
  <si>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</si>
  <si>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</si>
  <si>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</si>
  <si>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</si>
  <si>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</si>
  <si>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</si>
  <si>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</si>
  <si>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</si>
  <si>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</si>
  <si>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</si>
  <si>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</si>
  <si>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</si>
  <si>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</si>
  <si>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</si>
  <si>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</si>
  <si>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</si>
  <si>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</si>
  <si>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</si>
  <si>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</si>
  <si>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</si>
  <si>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</si>
  <si>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</si>
  <si>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</si>
  <si>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</si>
  <si>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</si>
  <si>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</si>
  <si>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</si>
  <si>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</si>
  <si>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</si>
  <si>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</si>
  <si>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</si>
  <si>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</si>
  <si>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</si>
  <si>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</si>
  <si>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</si>
  <si>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</si>
  <si>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</si>
  <si>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</si>
  <si>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</si>
  <si>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</si>
  <si>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</si>
  <si>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</si>
  <si>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</si>
  <si>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</si>
  <si>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</si>
  <si>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</si>
  <si>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</si>
  <si>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</si>
  <si>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</si>
  <si>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</si>
  <si>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</si>
  <si>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</si>
  <si>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</si>
  <si>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</si>
  <si>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</si>
  <si>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</si>
  <si>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</si>
  <si>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</si>
  <si>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</si>
  <si>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</si>
  <si>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</si>
  <si>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</si>
  <si>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</si>
  <si>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</si>
  <si>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</si>
  <si>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</si>
  <si>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</si>
  <si>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</si>
  <si>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</si>
  <si>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</si>
  <si>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</si>
  <si>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</si>
  <si>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</si>
  <si>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</si>
  <si>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</si>
  <si>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</si>
  <si>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</si>
  <si>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</si>
  <si>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</si>
  <si>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</si>
  <si>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</si>
  <si>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</si>
  <si>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</si>
  <si>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</si>
  <si>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</si>
  <si>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</si>
  <si>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</si>
  <si>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</si>
  <si>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</si>
  <si>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</si>
  <si>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</si>
  <si>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</si>
  <si>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</si>
  <si>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</si>
  <si>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</si>
  <si>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</si>
  <si>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</si>
  <si>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</si>
  <si>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</si>
  <si>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</si>
  <si>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</si>
  <si>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</si>
  <si>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</si>
  <si>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</si>
  <si>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</si>
  <si>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</si>
  <si>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</si>
  <si>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</si>
  <si>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</si>
  <si>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</si>
  <si>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</si>
  <si>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</si>
  <si>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</si>
  <si>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</si>
  <si>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</si>
  <si>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</si>
  <si>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</si>
  <si>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</si>
  <si>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</si>
  <si>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</si>
  <si>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</si>
  <si>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</si>
  <si>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</si>
  <si>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</si>
  <si>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</si>
  <si>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</si>
  <si>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</si>
  <si>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</si>
  <si>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</si>
  <si>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</si>
  <si>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</si>
  <si>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</si>
  <si>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</si>
  <si>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</si>
  <si>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</si>
  <si>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</si>
  <si>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</si>
  <si>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</si>
  <si>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</si>
  <si>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</si>
  <si>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</si>
  <si>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</si>
  <si>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</si>
  <si>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</si>
  <si>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</si>
  <si>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</si>
  <si>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</si>
  <si>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</si>
  <si>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</si>
  <si>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</si>
  <si>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</si>
  <si>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</si>
  <si>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</si>
  <si>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</si>
  <si>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</si>
  <si>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</si>
  <si>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</si>
  <si>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</si>
  <si>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</si>
  <si>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</si>
  <si>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</si>
  <si>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</si>
  <si>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</si>
  <si>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</si>
  <si>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</si>
  <si>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</si>
  <si>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</si>
  <si>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</si>
  <si>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</si>
  <si>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</si>
  <si>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</si>
  <si>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</si>
  <si>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</si>
  <si>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</si>
  <si>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</si>
  <si>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</si>
  <si>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</si>
  <si>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</si>
  <si>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</si>
  <si>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</si>
  <si>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</si>
  <si>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</si>
  <si>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</si>
  <si>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</si>
  <si>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</si>
  <si>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</si>
  <si>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</si>
  <si>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</si>
  <si>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</si>
  <si>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</si>
  <si>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</si>
  <si>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</si>
  <si>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</si>
  <si>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</si>
  <si>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</si>
  <si>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</si>
  <si>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</si>
  <si>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</si>
  <si>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</si>
  <si>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</si>
  <si>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</si>
  <si>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</si>
  <si>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</si>
  <si>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</si>
  <si>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</si>
  <si>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</si>
  <si>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</si>
  <si>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</si>
  <si>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</si>
  <si>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</si>
  <si>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</si>
  <si>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</si>
  <si>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</si>
  <si>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</si>
  <si>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</si>
  <si>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</si>
  <si>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</si>
  <si>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</si>
  <si>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</si>
  <si>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</si>
  <si>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</si>
  <si>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</si>
  <si>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</si>
  <si>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</si>
  <si>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</si>
  <si>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</si>
  <si>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</si>
  <si>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</si>
  <si>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</si>
  <si>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</si>
  <si>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</si>
  <si>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</si>
  <si>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</si>
  <si>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</si>
  <si>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</si>
  <si>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</si>
  <si>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</si>
  <si>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</si>
  <si>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</si>
  <si>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</si>
  <si>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</si>
  <si>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</si>
  <si>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</si>
  <si>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</si>
  <si>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</si>
  <si>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</si>
  <si>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</si>
  <si>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</si>
  <si>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</si>
  <si>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</si>
  <si>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</si>
  <si>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</si>
  <si>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</si>
  <si>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</si>
  <si>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</si>
  <si>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</si>
  <si>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</si>
  <si>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</si>
  <si>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</si>
  <si>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</si>
  <si>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</si>
  <si>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</si>
  <si>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</si>
  <si>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</si>
  <si>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</si>
  <si>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</si>
  <si>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</si>
  <si>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</si>
  <si>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</si>
  <si>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</si>
  <si>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</si>
  <si>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</si>
  <si>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</si>
  <si>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</si>
  <si>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</si>
  <si>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</si>
  <si>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</si>
  <si>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</si>
  <si>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</si>
  <si>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</si>
  <si>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</si>
  <si>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</si>
  <si>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</si>
  <si>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</si>
  <si>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</si>
  <si>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</si>
  <si>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</si>
  <si>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</si>
  <si>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</si>
  <si>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</si>
  <si>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</si>
  <si>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</si>
  <si>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</si>
  <si>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</si>
  <si>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</si>
  <si>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</si>
  <si>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</si>
  <si>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</si>
  <si>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</si>
  <si>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</si>
  <si>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</si>
  <si>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</si>
  <si>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</si>
  <si>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</si>
  <si>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</si>
  <si>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</si>
  <si>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</si>
  <si>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</si>
  <si>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</si>
  <si>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</si>
  <si>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</si>
  <si>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</si>
  <si>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</si>
  <si>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</si>
  <si>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</si>
  <si>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</si>
  <si>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</si>
  <si>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</si>
  <si>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</si>
  <si>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</si>
  <si>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</si>
  <si>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</si>
  <si>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</si>
  <si>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</si>
  <si>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</si>
  <si>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</si>
  <si>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</si>
  <si>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</si>
  <si>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</si>
  <si>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</si>
  <si>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</si>
  <si>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</si>
  <si>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</si>
  <si>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</si>
  <si>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</si>
  <si>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</si>
  <si>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</si>
  <si>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</si>
  <si>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</si>
  <si>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</si>
  <si>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</si>
  <si>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</si>
  <si>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</si>
  <si>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</si>
  <si>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</si>
  <si>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</si>
  <si>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</si>
  <si>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</si>
  <si>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</si>
  <si>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</si>
  <si>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</si>
  <si>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</si>
  <si>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</si>
  <si>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</si>
  <si>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</si>
  <si>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</si>
  <si>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</si>
  <si>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</si>
  <si>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</si>
  <si>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</si>
  <si>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</si>
  <si>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</si>
  <si>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</si>
  <si>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</si>
  <si>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</si>
  <si>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</si>
  <si>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</si>
  <si>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</si>
  <si>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</si>
  <si>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</si>
  <si>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</si>
  <si>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</si>
  <si>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</si>
  <si>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</si>
  <si>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</si>
  <si>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</si>
  <si>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</si>
  <si>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</si>
  <si>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</si>
  <si>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</si>
  <si>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</si>
  <si>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</si>
  <si>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</si>
  <si>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</si>
  <si>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</si>
  <si>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</si>
  <si>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</si>
  <si>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</si>
  <si>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</si>
  <si>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</si>
  <si>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</si>
  <si>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</si>
  <si>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</si>
  <si>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</si>
  <si>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</si>
  <si>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</si>
  <si>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</si>
  <si>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</si>
  <si>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</si>
  <si>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</si>
  <si>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</si>
  <si>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</si>
  <si>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</si>
  <si>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</si>
  <si>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</si>
  <si>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</si>
  <si>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</si>
  <si>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</si>
  <si>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</si>
  <si>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</si>
  <si>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</si>
  <si>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</si>
  <si>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</si>
  <si>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</si>
  <si>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</si>
  <si>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</si>
  <si>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</si>
  <si>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</si>
  <si>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</si>
  <si>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</si>
  <si>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</si>
  <si>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</si>
  <si>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</si>
  <si>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</si>
  <si>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</si>
  <si>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</si>
  <si>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</si>
  <si>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</si>
  <si>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</si>
  <si>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</si>
  <si>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</si>
  <si>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</si>
  <si>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</si>
  <si>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</si>
  <si>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</si>
  <si>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</si>
  <si>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</si>
  <si>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</si>
  <si>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</si>
  <si>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</si>
  <si>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</si>
  <si>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</si>
  <si>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</si>
  <si>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</si>
  <si>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</si>
  <si>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</si>
  <si>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</si>
  <si>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</si>
  <si>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</si>
  <si>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</si>
  <si>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</si>
  <si>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</si>
  <si>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</si>
  <si>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</si>
  <si>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</si>
  <si>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</si>
  <si>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</si>
  <si>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</si>
  <si>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</si>
  <si>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</si>
  <si>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</si>
  <si>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</si>
  <si>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</si>
  <si>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</si>
  <si>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</si>
  <si>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</si>
  <si>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</si>
  <si>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</si>
  <si>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</si>
  <si>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</si>
  <si>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</si>
  <si>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</si>
  <si>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</si>
  <si>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</si>
  <si>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</si>
  <si>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</si>
  <si>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</si>
  <si>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</si>
  <si>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</si>
  <si>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</si>
  <si>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</si>
  <si>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</si>
  <si>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</si>
  <si>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</si>
  <si>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</si>
  <si>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</si>
  <si>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</si>
  <si>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</si>
  <si>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</si>
  <si>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</si>
  <si>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</si>
  <si>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</si>
  <si>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</si>
  <si>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</si>
  <si>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</si>
  <si>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</si>
  <si>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</si>
  <si>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</si>
  <si>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</si>
  <si>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</si>
  <si>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</si>
  <si>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</si>
  <si>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</si>
  <si>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</si>
  <si>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</si>
  <si>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</si>
  <si>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</si>
  <si>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</si>
  <si>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</si>
  <si>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</si>
  <si>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</si>
  <si>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</si>
  <si>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</si>
  <si>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</si>
  <si>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</si>
  <si>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</si>
  <si>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</si>
  <si>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</si>
  <si>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</si>
  <si>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</si>
  <si>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</si>
  <si>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</si>
  <si>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</si>
  <si>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</si>
  <si>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</si>
  <si>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</si>
  <si>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</si>
  <si>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</si>
  <si>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</si>
  <si>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</si>
  <si>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</si>
  <si>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</si>
  <si>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</si>
  <si>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</si>
  <si>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</si>
  <si>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</si>
  <si>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</si>
  <si>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</si>
  <si>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</si>
  <si>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</si>
  <si>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</si>
  <si>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</si>
  <si>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</si>
  <si>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</si>
  <si>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</si>
  <si>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</si>
  <si>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</si>
  <si>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</si>
  <si>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</si>
  <si>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</si>
  <si>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</si>
  <si>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</si>
  <si>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</si>
  <si>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</si>
  <si>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</si>
  <si>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</si>
  <si>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</si>
  <si>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</si>
  <si>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</si>
  <si>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</si>
  <si>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</si>
  <si>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</si>
  <si>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</si>
  <si>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</si>
  <si>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</si>
  <si>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</si>
  <si>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</si>
  <si>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</si>
  <si>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</si>
  <si>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</si>
  <si>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</si>
  <si>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</si>
  <si>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</si>
  <si>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</si>
  <si>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</si>
  <si>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</si>
  <si>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</si>
  <si>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</si>
  <si>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</si>
  <si>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</si>
  <si>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</si>
  <si>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</si>
  <si>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</si>
  <si>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</si>
  <si>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</si>
  <si>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</si>
  <si>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</si>
  <si>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</si>
  <si>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</si>
  <si>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</si>
  <si>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</si>
  <si>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</si>
  <si>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</si>
  <si>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</si>
  <si>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</si>
  <si>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</si>
  <si>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</si>
  <si>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</si>
  <si>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</si>
  <si>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</si>
  <si>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</si>
  <si>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</si>
  <si>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</si>
  <si>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</si>
  <si>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</si>
  <si>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</si>
  <si>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</si>
  <si>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</si>
  <si>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</si>
  <si>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</si>
  <si>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</si>
  <si>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</si>
  <si>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</si>
  <si>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</si>
  <si>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</si>
  <si>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</si>
  <si>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</si>
  <si>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</si>
  <si>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</si>
  <si>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</si>
  <si>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</si>
  <si>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</si>
  <si>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</si>
  <si>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</si>
  <si>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</si>
  <si>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</si>
  <si>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</si>
  <si>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</si>
  <si>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</si>
  <si>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</si>
  <si>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</si>
  <si>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</si>
  <si>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</si>
  <si>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</si>
  <si>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</si>
  <si>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</si>
  <si>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</si>
  <si>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</si>
  <si>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</si>
  <si>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</si>
  <si>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</si>
  <si>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</si>
  <si>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</si>
  <si>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</si>
  <si>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</si>
  <si>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</si>
  <si>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</si>
  <si>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</si>
  <si>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</si>
  <si>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</si>
  <si>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</si>
  <si>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</si>
  <si>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</si>
  <si>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</si>
  <si>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</si>
  <si>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</si>
  <si>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</si>
  <si>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</si>
  <si>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</si>
  <si>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</si>
  <si>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</si>
  <si>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</si>
  <si>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</si>
  <si>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</si>
  <si>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</si>
  <si>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</si>
  <si>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</si>
  <si>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</si>
  <si>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</si>
  <si>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</si>
  <si>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</si>
  <si>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</si>
  <si>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</si>
  <si>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</si>
  <si>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</si>
  <si>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</si>
  <si>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</si>
  <si>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</si>
  <si>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</si>
  <si>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</si>
  <si>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</si>
  <si>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</si>
  <si>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</si>
  <si>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</si>
  <si>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</si>
  <si>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</si>
  <si>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</si>
  <si>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</si>
  <si>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</si>
  <si>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</si>
  <si>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</si>
  <si>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</si>
  <si>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</si>
  <si>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</si>
  <si>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</si>
  <si>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</si>
  <si>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</si>
  <si>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</si>
  <si>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</si>
  <si>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</si>
  <si>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</si>
  <si>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</si>
  <si>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</si>
  <si>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</si>
  <si>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</si>
  <si>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</si>
  <si>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</si>
  <si>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</si>
  <si>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</si>
  <si>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</si>
  <si>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</si>
  <si>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</si>
  <si>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</si>
  <si>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</si>
  <si>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</si>
  <si>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</si>
  <si>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</si>
  <si>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</si>
  <si>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</si>
  <si>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</si>
  <si>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</si>
  <si>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</si>
  <si>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</si>
  <si>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</si>
  <si>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</si>
  <si>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</si>
  <si>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</si>
  <si>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</si>
  <si>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</si>
  <si>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</si>
  <si>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</si>
  <si>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</si>
  <si>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</si>
  <si>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</si>
  <si>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</si>
  <si>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</si>
  <si>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</si>
  <si>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</si>
  <si>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</si>
  <si>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</si>
  <si>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</si>
  <si>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</si>
  <si>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</si>
  <si>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</si>
  <si>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</si>
  <si>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</si>
  <si>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</si>
  <si>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</si>
  <si>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</si>
  <si>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</si>
  <si>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</si>
  <si>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</si>
  <si>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</si>
  <si>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</si>
  <si>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</si>
  <si>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</si>
  <si>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</si>
  <si>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</si>
  <si>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</si>
  <si>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</si>
  <si>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</si>
  <si>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</si>
  <si>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</si>
  <si>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</si>
  <si>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</si>
  <si>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</si>
  <si>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</si>
  <si>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</si>
  <si>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</si>
  <si>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</si>
  <si>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</si>
  <si>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</si>
  <si>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</si>
  <si>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</si>
  <si>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</si>
  <si>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</si>
  <si>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</si>
  <si>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</si>
  <si>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</si>
  <si>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</si>
  <si>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</si>
  <si>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</si>
  <si>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</si>
  <si>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</si>
  <si>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</si>
  <si>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</si>
  <si>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</si>
  <si>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</si>
  <si>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</si>
  <si>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</si>
  <si>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</si>
  <si>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</si>
  <si>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</si>
  <si>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</si>
  <si>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</si>
  <si>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</si>
  <si>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</si>
  <si>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</si>
  <si>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</si>
  <si>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</si>
  <si>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</si>
  <si>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</si>
  <si>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</si>
  <si>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</si>
  <si>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</si>
  <si>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</si>
  <si>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</si>
  <si>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</si>
  <si>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</si>
  <si>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</si>
  <si>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</si>
  <si>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</si>
  <si>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</si>
  <si>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</si>
  <si>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</si>
  <si>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</si>
  <si>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</si>
  <si>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</si>
  <si>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</si>
  <si>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</si>
  <si>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</si>
  <si>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</si>
  <si>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</si>
  <si>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</si>
  <si>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</si>
  <si>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</si>
  <si>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</si>
  <si>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</si>
  <si>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</si>
  <si>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</si>
  <si>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</si>
  <si>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</si>
  <si>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</si>
  <si>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</si>
  <si>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</si>
  <si>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</si>
  <si>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</si>
  <si>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</si>
  <si>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</si>
  <si>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</si>
  <si>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</si>
  <si>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</si>
  <si>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</si>
  <si>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</si>
  <si>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</si>
  <si>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</si>
  <si>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</si>
  <si>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</si>
  <si>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</si>
  <si>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</si>
  <si>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</si>
  <si>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</si>
  <si>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</si>
  <si>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</si>
  <si>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</si>
  <si>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</si>
  <si>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</si>
  <si>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</si>
  <si>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</si>
  <si>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</si>
  <si>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</si>
  <si>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</si>
  <si>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</si>
  <si>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</si>
  <si>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</si>
  <si>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</si>
  <si>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</si>
  <si>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</si>
  <si>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</si>
  <si>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</si>
  <si>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</si>
  <si>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</si>
  <si>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</si>
  <si>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</si>
  <si>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</si>
  <si>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</si>
  <si>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</si>
  <si>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</si>
  <si>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</si>
  <si>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</si>
  <si>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</si>
  <si>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</si>
  <si>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</si>
  <si>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</si>
  <si>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</si>
  <si>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</si>
  <si>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</si>
  <si>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</si>
  <si>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</si>
  <si>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</si>
  <si>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</si>
  <si>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</si>
  <si>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</si>
  <si>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</si>
  <si>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</si>
  <si>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</si>
  <si>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</si>
  <si>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</si>
  <si>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</si>
  <si>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</si>
  <si>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</si>
  <si>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</si>
  <si>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</si>
  <si>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</si>
  <si>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</si>
  <si>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</si>
  <si>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</si>
  <si>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</si>
  <si>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</si>
  <si>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</si>
  <si>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</si>
  <si>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</si>
  <si>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</si>
  <si>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</si>
  <si>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</si>
  <si>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</si>
  <si>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</si>
  <si>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</si>
  <si>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</si>
  <si>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</si>
  <si>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</si>
  <si>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</si>
  <si>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</si>
  <si>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</si>
  <si>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</si>
  <si>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</si>
  <si>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</si>
  <si>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</si>
  <si>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</si>
  <si>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</si>
  <si>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</si>
  <si>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</si>
  <si>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</si>
  <si>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</si>
  <si>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</si>
  <si>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</si>
  <si>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</si>
  <si>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</si>
  <si>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</si>
  <si>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</si>
  <si>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</si>
  <si>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</si>
  <si>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</si>
  <si>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</si>
  <si>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</si>
  <si>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</si>
  <si>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</si>
  <si>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</si>
  <si>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</si>
  <si>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</si>
  <si>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</si>
  <si>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</si>
  <si>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</si>
  <si>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</si>
  <si>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</si>
  <si>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</si>
  <si>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</si>
  <si>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</si>
  <si>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</si>
  <si>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</si>
  <si>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</si>
  <si>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</si>
  <si>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</si>
  <si>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</si>
  <si>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</si>
  <si>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</si>
  <si>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</si>
  <si>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</si>
  <si>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</si>
  <si>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</si>
  <si>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</si>
  <si>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</si>
  <si>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</si>
  <si>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</si>
  <si>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</si>
  <si>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</si>
  <si>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</si>
  <si>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</si>
  <si>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</si>
  <si>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</si>
  <si>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</si>
  <si>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</si>
  <si>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</si>
  <si>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</si>
  <si>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</si>
  <si>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</si>
  <si>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</si>
  <si>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</si>
  <si>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</si>
  <si>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</si>
  <si>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</si>
  <si>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</si>
  <si>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</si>
  <si>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</si>
  <si>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</si>
  <si>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</si>
  <si>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</si>
  <si>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</si>
  <si>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</si>
  <si>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</si>
  <si>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</si>
  <si>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</si>
  <si>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</si>
  <si>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</si>
  <si>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</si>
  <si>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</si>
  <si>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</si>
  <si>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</si>
  <si>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</si>
  <si>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</si>
  <si>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</si>
  <si>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</si>
  <si>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</si>
  <si>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</si>
  <si>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</si>
  <si>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</si>
  <si>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</si>
  <si>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</si>
  <si>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</si>
  <si>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</si>
  <si>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</si>
  <si>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</si>
  <si>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</si>
  <si>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</si>
  <si>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</si>
  <si>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</si>
  <si>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</si>
  <si>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</si>
  <si>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</si>
  <si>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</si>
  <si>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</si>
  <si>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</si>
  <si>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</si>
  <si>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</si>
  <si>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</si>
  <si>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</si>
  <si>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</si>
  <si>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</si>
  <si>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</si>
  <si>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</si>
  <si>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</si>
  <si>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</si>
  <si>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</si>
  <si>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</si>
  <si>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</si>
  <si>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</si>
  <si>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</si>
  <si>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</si>
  <si>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</si>
  <si>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</si>
  <si>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</si>
  <si>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</si>
  <si>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</si>
  <si>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</si>
  <si>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</si>
  <si>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</si>
  <si>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</si>
  <si>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</si>
  <si>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</si>
  <si>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</si>
  <si>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</si>
  <si>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</si>
  <si>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</si>
  <si>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</si>
  <si>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</si>
  <si>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</si>
  <si>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</si>
  <si>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</si>
  <si>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</si>
  <si>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</si>
  <si>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</si>
  <si>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</si>
  <si>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</si>
  <si>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</si>
  <si>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</si>
  <si>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</si>
  <si>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</si>
  <si>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</si>
  <si>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</si>
  <si>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</si>
  <si>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</si>
  <si>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</si>
  <si>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</si>
  <si>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</si>
  <si>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</si>
  <si>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</si>
  <si>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</si>
  <si>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</si>
  <si>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</si>
  <si>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</si>
  <si>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</si>
  <si>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</si>
  <si>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</si>
  <si>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</si>
  <si>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</si>
  <si>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</si>
  <si>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</si>
  <si>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</si>
  <si>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</si>
  <si>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</si>
  <si>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</si>
  <si>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</si>
  <si>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</si>
  <si>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</si>
  <si>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</si>
  <si>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</si>
  <si>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</si>
  <si>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</si>
  <si>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</si>
  <si>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</si>
  <si>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</si>
  <si>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</si>
  <si>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</si>
  <si>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</si>
  <si>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</si>
  <si>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</si>
  <si>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</si>
  <si>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</si>
  <si>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</si>
  <si>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</si>
  <si>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</si>
  <si>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</si>
  <si>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</si>
  <si>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</si>
  <si>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</si>
  <si>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</si>
  <si>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</si>
  <si>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</si>
  <si>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</si>
  <si>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</si>
  <si>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</si>
  <si>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</si>
  <si>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</si>
  <si>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</si>
  <si>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</si>
  <si>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</si>
  <si>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</si>
  <si>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</si>
  <si>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</si>
  <si>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</si>
  <si>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</si>
  <si>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</si>
  <si>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</si>
  <si>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</si>
  <si>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</si>
  <si>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</si>
  <si>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</si>
  <si>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</si>
  <si>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</si>
  <si>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</si>
  <si>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</si>
  <si>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</si>
  <si>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</si>
  <si>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</si>
  <si>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</si>
  <si>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</si>
  <si>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</si>
  <si>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</si>
  <si>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</si>
  <si>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</si>
  <si>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</si>
  <si>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</si>
  <si>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</si>
  <si>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</si>
  <si>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</si>
  <si>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</si>
  <si>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</si>
  <si>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</si>
  <si>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</si>
  <si>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</si>
  <si>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</si>
  <si>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</si>
  <si>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</si>
  <si>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</si>
  <si>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</si>
  <si>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</si>
  <si>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</si>
  <si>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</si>
  <si>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</si>
  <si>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</si>
  <si>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</si>
  <si>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</si>
  <si>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</si>
  <si>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</si>
  <si>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</si>
  <si>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</si>
  <si>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</si>
  <si>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</si>
  <si>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</si>
  <si>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</si>
  <si>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</si>
  <si>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</si>
  <si>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</si>
  <si>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</si>
  <si>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</si>
  <si>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</si>
  <si>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</si>
  <si>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</si>
  <si>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</si>
  <si>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</si>
  <si>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</si>
  <si>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</si>
  <si>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</si>
  <si>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</si>
  <si>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</si>
  <si>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</si>
  <si>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</si>
  <si>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</si>
  <si>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</si>
  <si>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</si>
  <si>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</si>
  <si>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</si>
  <si>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</si>
  <si>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</si>
  <si>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</si>
  <si>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</si>
  <si>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</si>
  <si>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</si>
  <si>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</si>
  <si>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</si>
  <si>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</si>
  <si>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</si>
  <si>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</si>
  <si>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</si>
  <si>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</si>
  <si>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</si>
  <si>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</si>
  <si>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</si>
  <si>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</si>
  <si>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</si>
  <si>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</si>
  <si>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</si>
  <si>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</si>
  <si>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</si>
  <si>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</si>
  <si>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</si>
  <si>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</si>
  <si>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</si>
  <si>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</si>
  <si>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</si>
  <si>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</si>
  <si>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</si>
  <si>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</si>
  <si>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</si>
  <si>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</si>
  <si>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</si>
  <si>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</si>
  <si>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</si>
  <si>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</si>
  <si>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</si>
  <si>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</si>
  <si>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</si>
  <si>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</si>
  <si>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</si>
  <si>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</si>
  <si>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</si>
  <si>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</si>
  <si>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</si>
  <si>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</si>
  <si>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</si>
  <si>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</si>
  <si>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</si>
  <si>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</si>
  <si>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</si>
  <si>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</si>
  <si>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</si>
  <si>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</si>
  <si>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</si>
  <si>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</si>
  <si>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</si>
  <si>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</si>
  <si>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</si>
  <si>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</si>
  <si>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</si>
  <si>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</si>
  <si>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</si>
  <si>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</si>
  <si>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</si>
  <si>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</si>
  <si>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</si>
  <si>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</si>
  <si>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</si>
  <si>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</si>
  <si>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</si>
  <si>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</si>
  <si>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</si>
  <si>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</si>
  <si>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</si>
  <si>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</si>
  <si>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</si>
  <si>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</si>
  <si>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</si>
  <si>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</si>
  <si>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</si>
  <si>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</si>
  <si>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</si>
  <si>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</si>
  <si>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</si>
  <si>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</si>
  <si>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</si>
  <si>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</si>
  <si>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</si>
  <si>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</si>
  <si>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</si>
  <si>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</si>
  <si>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</si>
  <si>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</si>
  <si>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</si>
  <si>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</si>
  <si>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</si>
  <si>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</si>
  <si>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</si>
  <si>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</si>
  <si>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</si>
  <si>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</si>
  <si>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</si>
  <si>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</si>
  <si>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</si>
  <si>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</si>
  <si>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</si>
  <si>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</si>
  <si>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</si>
  <si>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</si>
  <si>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</si>
  <si>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</si>
  <si>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</si>
  <si>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</si>
  <si>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</si>
  <si>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</si>
  <si>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</si>
  <si>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</si>
  <si>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</si>
  <si>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</si>
  <si>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</si>
  <si>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</si>
  <si>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</si>
  <si>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</si>
  <si>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</si>
  <si>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</si>
  <si>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</si>
  <si>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</si>
  <si>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</si>
  <si>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</si>
  <si>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</si>
  <si>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</si>
  <si>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</si>
  <si>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</si>
  <si>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</si>
  <si>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</si>
  <si>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</si>
  <si>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</si>
  <si>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</si>
  <si>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</si>
  <si>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</si>
  <si>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</si>
  <si>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</si>
  <si>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</si>
  <si>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</si>
  <si>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</si>
  <si>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</si>
  <si>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</si>
  <si>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</si>
  <si>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</si>
  <si>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</si>
  <si>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</si>
  <si>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</si>
  <si>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</si>
  <si>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</si>
  <si>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</si>
  <si>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</si>
  <si>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</si>
  <si>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</si>
  <si>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</si>
  <si>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</si>
  <si>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</si>
  <si>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</si>
  <si>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</si>
  <si>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</si>
  <si>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</si>
  <si>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</si>
  <si>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</si>
  <si>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</si>
  <si>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</si>
  <si>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</si>
  <si>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</si>
  <si>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</si>
  <si>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</si>
  <si>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</si>
  <si>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</si>
  <si>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</si>
  <si>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</si>
  <si>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</si>
  <si>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</si>
  <si>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</si>
  <si>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</si>
  <si>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</si>
  <si>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</si>
  <si>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</si>
  <si>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</si>
  <si>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</si>
  <si>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</si>
  <si>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</si>
  <si>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</si>
  <si>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</si>
  <si>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</si>
  <si>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</si>
  <si>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</si>
  <si>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</si>
  <si>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</si>
  <si>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</si>
  <si>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</si>
  <si>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</si>
  <si>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</si>
  <si>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</si>
  <si>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</si>
  <si>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</si>
  <si>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</si>
  <si>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</si>
  <si>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</si>
  <si>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</si>
  <si>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</si>
  <si>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</si>
  <si>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</si>
  <si>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</si>
  <si>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</si>
  <si>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</si>
  <si>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</si>
  <si>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</si>
  <si>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</si>
  <si>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</si>
  <si>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</si>
  <si>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</si>
  <si>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</si>
  <si>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</si>
  <si>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</si>
  <si>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</si>
  <si>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</si>
  <si>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</si>
  <si>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</si>
  <si>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</si>
  <si>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</si>
  <si>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</si>
  <si>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</si>
  <si>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</si>
  <si>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</si>
  <si>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</si>
  <si>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</si>
  <si>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</si>
  <si>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</si>
  <si>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</si>
  <si>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</si>
  <si>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</si>
  <si>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</si>
  <si>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</si>
  <si>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</si>
  <si>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</si>
  <si>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</si>
  <si>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</si>
  <si>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</si>
  <si>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</si>
  <si>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</si>
  <si>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</si>
  <si>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</si>
  <si>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</si>
  <si>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</si>
  <si>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</si>
  <si>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</si>
  <si>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</si>
  <si>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</si>
  <si>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</si>
  <si>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</si>
  <si>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</si>
  <si>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</si>
  <si>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</si>
  <si>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</si>
  <si>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</si>
  <si>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</si>
  <si>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</si>
  <si>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</si>
  <si>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</si>
  <si>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</si>
  <si>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</si>
  <si>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</si>
  <si>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</si>
  <si>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</si>
  <si>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</si>
  <si>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</si>
  <si>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</si>
  <si>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</si>
  <si>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</si>
  <si>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</si>
  <si>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</si>
  <si>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</si>
  <si>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</si>
  <si>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</si>
  <si>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</si>
  <si>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</si>
  <si>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</si>
  <si>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</si>
  <si>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</si>
  <si>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</si>
  <si>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</si>
  <si>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</si>
  <si>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</si>
  <si>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</si>
  <si>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</si>
  <si>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</si>
  <si>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</si>
  <si>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</si>
  <si>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</si>
  <si>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</si>
  <si>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</si>
  <si>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</si>
  <si>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</si>
  <si>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</si>
  <si>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</si>
  <si>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</si>
  <si>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</si>
  <si>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</si>
  <si>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</si>
  <si>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</si>
  <si>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</si>
  <si>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</si>
  <si>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</si>
  <si>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</si>
  <si>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</si>
  <si>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</si>
  <si>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</si>
  <si>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</si>
  <si>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</si>
  <si>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</si>
  <si>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</si>
  <si>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</si>
  <si>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</si>
  <si>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</si>
  <si>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</si>
  <si>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</si>
  <si>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</si>
  <si>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</si>
  <si>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</si>
  <si>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</si>
  <si>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</si>
  <si>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</si>
  <si>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</si>
  <si>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</si>
  <si>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</si>
  <si>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</si>
  <si>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</si>
  <si>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</si>
  <si>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</si>
  <si>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</si>
  <si>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</si>
  <si>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</si>
  <si>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</si>
  <si>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</si>
  <si>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</si>
  <si>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</si>
  <si>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</si>
  <si>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</si>
  <si>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</si>
  <si>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</si>
  <si>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</si>
  <si>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</si>
  <si>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</si>
  <si>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</si>
  <si>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</si>
  <si>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</si>
  <si>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</si>
  <si>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</si>
  <si>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</si>
  <si>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</si>
  <si>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</si>
  <si>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</si>
  <si>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</si>
  <si>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</si>
  <si>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</si>
  <si>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</si>
  <si>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</si>
  <si>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</si>
  <si>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</si>
  <si>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</si>
  <si>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</si>
  <si>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</si>
  <si>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</si>
  <si>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</si>
  <si>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</si>
  <si>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</si>
  <si>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</si>
  <si>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</si>
  <si>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</si>
  <si>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</si>
  <si>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</si>
  <si>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</si>
  <si>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</si>
  <si>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</si>
  <si>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</si>
  <si>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</si>
  <si>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</si>
  <si>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</si>
  <si>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</si>
  <si>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</si>
  <si>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</si>
  <si>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</si>
  <si>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</si>
  <si>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</si>
  <si>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</si>
  <si>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</si>
  <si>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</si>
  <si>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</si>
  <si>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</si>
  <si>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</si>
  <si>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</si>
  <si>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</si>
  <si>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</si>
  <si>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</si>
  <si>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</si>
  <si>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</si>
  <si>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</si>
  <si>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</si>
  <si>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</si>
  <si>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</si>
  <si>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</si>
  <si>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</si>
  <si>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</si>
  <si>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</si>
  <si>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</si>
  <si>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</si>
  <si>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</si>
  <si>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</si>
  <si>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</si>
  <si>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</si>
  <si>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</si>
  <si>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</si>
  <si>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</si>
  <si>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</si>
  <si>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</si>
  <si>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</si>
  <si>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</si>
  <si>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</si>
  <si>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</si>
  <si>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</si>
  <si>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</si>
  <si>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</si>
  <si>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</si>
  <si>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</si>
  <si>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</si>
  <si>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</si>
  <si>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</si>
  <si>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</si>
  <si>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</si>
  <si>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</si>
  <si>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</si>
  <si>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</si>
  <si>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</si>
  <si>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</si>
  <si>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</si>
  <si>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</si>
  <si>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</si>
  <si>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</si>
  <si>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</si>
  <si>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</si>
  <si>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</si>
  <si>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</si>
  <si>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</si>
  <si>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</si>
  <si>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</si>
  <si>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</si>
  <si>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</si>
  <si>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</si>
  <si>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</si>
  <si>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</si>
  <si>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</si>
  <si>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</si>
  <si>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</si>
  <si>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</si>
  <si>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</si>
  <si>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</si>
  <si>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</si>
  <si>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</si>
  <si>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</si>
  <si>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</si>
  <si>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</si>
  <si>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</si>
  <si>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</si>
  <si>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</si>
  <si>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</si>
  <si>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</si>
  <si>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</si>
  <si>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</si>
  <si>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</si>
  <si>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</si>
  <si>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</si>
  <si>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</si>
  <si>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</si>
  <si>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</si>
  <si>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</si>
  <si>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</si>
  <si>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</si>
  <si>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</si>
  <si>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</si>
  <si>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</si>
  <si>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</si>
  <si>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</si>
  <si>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</si>
  <si>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</si>
  <si>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</si>
  <si>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</si>
  <si>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</si>
  <si>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</si>
  <si>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</si>
  <si>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</si>
  <si>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</si>
  <si>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</si>
  <si>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</si>
  <si>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</si>
  <si>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</si>
  <si>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</si>
  <si>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</si>
  <si>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</si>
  <si>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</si>
  <si>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</si>
  <si>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</si>
  <si>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</si>
  <si>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</si>
  <si>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</si>
  <si>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</si>
  <si>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</si>
  <si>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</si>
  <si>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</si>
  <si>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</si>
  <si>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</si>
  <si>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</si>
  <si>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</si>
  <si>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</si>
  <si>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</si>
  <si>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</si>
  <si>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</si>
  <si>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</si>
  <si>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</si>
  <si>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</si>
  <si>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</si>
  <si>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</si>
  <si>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</si>
  <si>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</si>
  <si>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</si>
  <si>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</si>
  <si>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</si>
  <si>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</si>
  <si>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</si>
  <si>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</si>
  <si>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</si>
  <si>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</si>
  <si>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</si>
  <si>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</si>
  <si>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</si>
  <si>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</si>
  <si>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</si>
  <si>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</si>
  <si>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</si>
  <si>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</si>
  <si>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</si>
  <si>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</si>
  <si>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</si>
  <si>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</si>
  <si>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</si>
  <si>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</si>
  <si>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</si>
  <si>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</si>
  <si>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</si>
  <si>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</si>
  <si>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</si>
  <si>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</si>
  <si>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</si>
  <si>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</si>
  <si>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</si>
  <si>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</si>
  <si>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</si>
  <si>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</si>
  <si>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</si>
  <si>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</si>
  <si>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</si>
  <si>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</si>
  <si>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</si>
  <si>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</si>
  <si>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</si>
  <si>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</si>
  <si>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</si>
  <si>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</si>
  <si>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</si>
  <si>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</si>
  <si>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</si>
  <si>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</si>
  <si>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</si>
  <si>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</si>
  <si>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</si>
  <si>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</si>
  <si>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</si>
  <si>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</si>
  <si>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</si>
  <si>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</si>
  <si>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</si>
  <si>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</si>
  <si>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</si>
  <si>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</si>
  <si>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</si>
  <si>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</si>
  <si>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</si>
  <si>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</si>
  <si>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</si>
  <si>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</si>
  <si>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</si>
  <si>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</si>
  <si>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</si>
  <si>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</si>
  <si>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</si>
  <si>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</si>
  <si>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</si>
  <si>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</si>
  <si>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</si>
  <si>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</si>
  <si>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</si>
  <si>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</si>
  <si>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</si>
  <si>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</si>
  <si>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</si>
  <si>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</si>
  <si>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</si>
  <si>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</si>
  <si>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</si>
  <si>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</si>
  <si>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</si>
  <si>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</si>
  <si>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</si>
  <si>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</si>
  <si>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</si>
  <si>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</si>
  <si>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</si>
  <si>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</si>
  <si>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</si>
  <si>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</si>
  <si>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</si>
  <si>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</si>
  <si>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</si>
  <si>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</si>
  <si>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</si>
  <si>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</si>
  <si>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</si>
  <si>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</si>
  <si>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</si>
  <si>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</si>
  <si>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</si>
  <si>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</si>
  <si>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</si>
  <si>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</si>
  <si>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</si>
  <si>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</si>
  <si>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</si>
  <si>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</si>
  <si>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</si>
  <si>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</si>
  <si>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</si>
  <si>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</si>
  <si>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</si>
  <si>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</si>
  <si>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</si>
  <si>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</si>
  <si>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</si>
  <si>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</si>
  <si>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</si>
  <si>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</si>
  <si>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</si>
  <si>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</si>
  <si>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</si>
  <si>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</si>
  <si>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</si>
  <si>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</si>
  <si>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</si>
  <si>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</si>
  <si>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</si>
  <si>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</si>
  <si>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</si>
  <si>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</si>
  <si>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</si>
  <si>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</si>
  <si>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</si>
  <si>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</si>
  <si>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</si>
  <si>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</si>
  <si>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</si>
  <si>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</si>
  <si>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</si>
  <si>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</si>
  <si>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</si>
  <si>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</si>
  <si>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</si>
  <si>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</si>
  <si>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</si>
  <si>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</si>
  <si>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</si>
  <si>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</si>
  <si>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</si>
  <si>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</si>
  <si>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</si>
  <si>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</si>
  <si>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</si>
  <si>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</si>
  <si>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</si>
  <si>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</si>
  <si>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</si>
  <si>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</si>
  <si>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</si>
  <si>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</si>
  <si>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</si>
  <si>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</si>
  <si>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</si>
  <si>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</si>
  <si>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</si>
  <si>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</si>
  <si>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</si>
  <si>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</si>
  <si>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</si>
  <si>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</si>
  <si>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</si>
  <si>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</si>
  <si>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</si>
  <si>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</si>
  <si>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</si>
  <si>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</si>
  <si>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</si>
  <si>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</si>
  <si>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</si>
  <si>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</si>
  <si>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</si>
  <si>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</si>
  <si>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</si>
  <si>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</si>
  <si>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</si>
  <si>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</si>
  <si>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</si>
  <si>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</si>
  <si>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</si>
  <si>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</si>
  <si>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</si>
  <si>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</si>
  <si>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</si>
  <si>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</si>
  <si>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</si>
  <si>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</si>
  <si>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</si>
  <si>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</si>
  <si>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</si>
  <si>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</si>
  <si>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</si>
  <si>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</si>
  <si>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</si>
  <si>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</si>
  <si>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</si>
  <si>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</si>
  <si>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</si>
  <si>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</si>
  <si>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</si>
  <si>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</si>
  <si>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</si>
  <si>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</si>
  <si>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</si>
  <si>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</si>
  <si>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</si>
  <si>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</si>
  <si>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</si>
  <si>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</si>
  <si>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</si>
  <si>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</si>
  <si>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</si>
  <si>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</si>
  <si>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</si>
  <si>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</si>
  <si>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</si>
  <si>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</si>
  <si>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</si>
  <si>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</si>
  <si>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</si>
  <si>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</si>
  <si>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</si>
  <si>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</si>
  <si>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</si>
  <si>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</si>
  <si>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</si>
  <si>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</si>
  <si>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</si>
  <si>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</si>
  <si>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</si>
  <si>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</si>
  <si>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</si>
  <si>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</si>
  <si>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</si>
  <si>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</si>
  <si>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</si>
  <si>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</si>
  <si>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</si>
  <si>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</si>
  <si>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</si>
  <si>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</si>
  <si>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</si>
  <si>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</si>
  <si>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</si>
  <si>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</si>
  <si>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</si>
  <si>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</si>
  <si>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</si>
  <si>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</si>
  <si>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</si>
  <si>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</si>
  <si>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</si>
  <si>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</si>
  <si>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</si>
  <si>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</si>
  <si>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</si>
  <si>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</si>
  <si>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</si>
  <si>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</si>
  <si>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</si>
  <si>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</si>
  <si>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</si>
  <si>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</si>
  <si>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</si>
  <si>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</si>
  <si>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</si>
  <si>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</si>
  <si>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</si>
  <si>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</si>
  <si>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</si>
  <si>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</si>
  <si>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</si>
  <si>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</si>
  <si>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</si>
  <si>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</si>
  <si>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</si>
  <si>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</si>
  <si>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</si>
  <si>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</si>
  <si>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</si>
  <si>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</si>
  <si>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</si>
  <si>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</si>
  <si>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</si>
  <si>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</si>
  <si>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</si>
  <si>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</si>
  <si>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</si>
  <si>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</si>
  <si>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</si>
  <si>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</si>
  <si>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</si>
  <si>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</si>
  <si>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</si>
  <si>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</si>
  <si>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</si>
  <si>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</si>
  <si>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</si>
  <si>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</si>
  <si>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</si>
  <si>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</si>
  <si>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</si>
  <si>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</si>
  <si>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</si>
  <si>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</si>
  <si>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</si>
  <si>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</si>
  <si>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</si>
  <si>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</si>
  <si>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</si>
  <si>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</si>
  <si>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</si>
  <si>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</si>
  <si>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</si>
  <si>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</si>
  <si>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</si>
  <si>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</si>
  <si>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</si>
  <si>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</si>
  <si>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</si>
  <si>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</si>
  <si>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</si>
  <si>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</si>
  <si>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</si>
  <si>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</si>
  <si>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</si>
  <si>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</si>
  <si>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</si>
  <si>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</si>
  <si>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</si>
  <si>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</si>
  <si>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</si>
  <si>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</si>
  <si>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</si>
  <si>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</si>
  <si>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</si>
  <si>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</si>
  <si>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</si>
  <si>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</si>
  <si>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</si>
  <si>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</si>
  <si>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</si>
  <si>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</si>
  <si>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</si>
  <si>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</si>
  <si>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</si>
  <si>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</si>
  <si>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</si>
  <si>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</si>
  <si>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</si>
  <si>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</si>
  <si>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</si>
  <si>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</si>
  <si>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</si>
  <si>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</si>
  <si>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</si>
  <si>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</si>
  <si>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</si>
  <si>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</si>
  <si>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</si>
  <si>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</si>
  <si>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</si>
  <si>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</si>
  <si>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</si>
  <si>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</si>
  <si>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</si>
  <si>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</si>
  <si>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</si>
  <si>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</si>
  <si>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</si>
  <si>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</si>
  <si>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</si>
  <si>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</si>
  <si>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</si>
  <si>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</si>
  <si>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</si>
  <si>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</si>
  <si>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</si>
  <si>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</si>
  <si>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</si>
  <si>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</si>
  <si>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</si>
  <si>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</si>
  <si>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</si>
  <si>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</si>
  <si>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</si>
  <si>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</si>
  <si>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</si>
  <si>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</si>
  <si>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</si>
  <si>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</si>
  <si>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</si>
  <si>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</si>
  <si>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</si>
  <si>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</si>
  <si>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</si>
  <si>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</si>
  <si>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</si>
  <si>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</si>
  <si>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</si>
  <si>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</si>
  <si>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</si>
  <si>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</si>
  <si>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</si>
  <si>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</si>
  <si>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</si>
  <si>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</si>
  <si>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</si>
  <si>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</si>
  <si>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</si>
  <si>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</si>
  <si>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</si>
  <si>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</si>
  <si>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</si>
  <si>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</si>
  <si>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</si>
  <si>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</si>
  <si>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</si>
  <si>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</si>
  <si>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</si>
  <si>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</si>
  <si>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</si>
  <si>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</si>
  <si>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</si>
  <si>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</si>
  <si>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</si>
  <si>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</si>
  <si>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</si>
  <si>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</si>
  <si>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</si>
  <si>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</si>
  <si>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</si>
  <si>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</si>
  <si>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</si>
  <si>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</si>
  <si>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</si>
  <si>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</si>
  <si>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</si>
  <si>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</si>
  <si>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</si>
  <si>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</si>
  <si>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</si>
  <si>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</si>
  <si>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</si>
  <si>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</si>
  <si>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</si>
  <si>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</si>
  <si>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</si>
  <si>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</si>
  <si>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</si>
  <si>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</si>
  <si>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</si>
  <si>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</si>
  <si>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</si>
  <si>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</si>
  <si>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</si>
  <si>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</si>
  <si>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</si>
  <si>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</si>
  <si>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</si>
  <si>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</si>
  <si>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</si>
  <si>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</si>
  <si>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</si>
  <si>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</si>
  <si>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</si>
  <si>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</si>
  <si>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</si>
  <si>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</si>
  <si>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</si>
  <si>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</si>
  <si>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</si>
  <si>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</si>
  <si>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</si>
  <si>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</si>
  <si>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</si>
  <si>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</si>
  <si>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</si>
  <si>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</si>
  <si>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</si>
  <si>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</si>
  <si>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</si>
  <si>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</si>
  <si>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</si>
  <si>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</si>
  <si>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</si>
  <si>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</si>
  <si>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</si>
  <si>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</si>
  <si>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</si>
  <si>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</si>
  <si>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</si>
  <si>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</si>
  <si>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</si>
  <si>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</si>
  <si>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</si>
  <si>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</si>
  <si>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</si>
  <si>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</si>
  <si>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</si>
  <si>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</si>
  <si>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</si>
  <si>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</si>
  <si>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</si>
  <si>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</si>
  <si>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</si>
  <si>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</si>
  <si>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</si>
  <si>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</si>
  <si>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</si>
  <si>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</si>
  <si>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</si>
  <si>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</si>
  <si>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</si>
  <si>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</si>
  <si>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</si>
  <si>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</si>
  <si>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</si>
  <si>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</si>
  <si>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</si>
  <si>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</si>
  <si>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</si>
  <si>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</si>
  <si>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</si>
  <si>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</si>
  <si>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</si>
  <si>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</si>
  <si>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</si>
  <si>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</si>
  <si>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</si>
  <si>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</si>
  <si>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</si>
  <si>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</si>
  <si>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</si>
  <si>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</si>
  <si>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</si>
  <si>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</si>
  <si>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</si>
  <si>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</si>
  <si>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</si>
  <si>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</si>
  <si>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</si>
  <si>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</si>
  <si>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</si>
  <si>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</si>
  <si>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</si>
  <si>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</si>
  <si>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</si>
  <si>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</si>
  <si>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</si>
  <si>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</si>
  <si>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</si>
  <si>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</si>
  <si>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</si>
  <si>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</si>
  <si>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</si>
  <si>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</si>
  <si>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</si>
  <si>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</si>
  <si>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</si>
  <si>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</si>
  <si>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</si>
  <si>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</si>
  <si>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</si>
  <si>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</si>
  <si>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</si>
  <si>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</si>
  <si>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</si>
  <si>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</si>
  <si>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</si>
  <si>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</si>
  <si>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</si>
  <si>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</si>
  <si>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</si>
  <si>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</si>
  <si>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</si>
  <si>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</si>
  <si>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</si>
  <si>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</si>
  <si>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</si>
  <si>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</si>
  <si>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</si>
  <si>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</si>
  <si>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</si>
  <si>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</si>
  <si>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</si>
  <si>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</si>
  <si>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</si>
  <si>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</si>
  <si>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</si>
  <si>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</si>
  <si>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</si>
  <si>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</si>
  <si>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</si>
  <si>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</si>
  <si>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</si>
  <si>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</si>
  <si>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</si>
  <si>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</si>
  <si>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</si>
  <si>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</si>
  <si>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</si>
  <si>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</si>
  <si>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</si>
  <si>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</si>
  <si>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</si>
  <si>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</si>
  <si>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</si>
  <si>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</si>
  <si>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</si>
  <si>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</si>
  <si>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</si>
  <si>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</si>
  <si>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</si>
  <si>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</si>
  <si>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</si>
  <si>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</si>
  <si>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</si>
  <si>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</si>
  <si>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</si>
  <si>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</si>
  <si>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</si>
  <si>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</si>
  <si>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</si>
  <si>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</si>
  <si>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</si>
  <si>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</si>
  <si>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</si>
  <si>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</si>
  <si>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</si>
  <si>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</si>
  <si>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</si>
  <si>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</si>
  <si>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</si>
  <si>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</si>
  <si>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</si>
  <si>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</si>
  <si>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</si>
  <si>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</si>
  <si>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</si>
  <si>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</si>
  <si>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</si>
  <si>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</si>
  <si>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</si>
  <si>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</si>
  <si>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</si>
  <si>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</si>
  <si>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</si>
  <si>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</si>
  <si>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</si>
  <si>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</si>
  <si>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</si>
  <si>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</si>
  <si>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</si>
  <si>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</si>
  <si>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</si>
  <si>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</si>
  <si>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</si>
  <si>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</si>
  <si>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</si>
  <si>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</si>
  <si>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</si>
  <si>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</si>
  <si>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</si>
  <si>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</si>
  <si>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</si>
  <si>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</si>
  <si>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</si>
  <si>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</si>
  <si>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</si>
  <si>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</si>
  <si>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</si>
  <si>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</si>
  <si>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</si>
  <si>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</si>
  <si>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</si>
  <si>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</si>
  <si>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</si>
  <si>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</si>
  <si>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</si>
  <si>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</si>
  <si>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</si>
  <si>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</si>
  <si>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</si>
  <si>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</si>
  <si>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</si>
  <si>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</si>
  <si>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</si>
  <si>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</si>
  <si>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</si>
  <si>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</si>
  <si>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</si>
  <si>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</si>
  <si>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</si>
  <si>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</si>
  <si>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</si>
  <si>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</si>
  <si>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</si>
  <si>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</si>
  <si>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</si>
  <si>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</si>
  <si>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</si>
  <si>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</si>
  <si>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</si>
  <si>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</si>
  <si>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</si>
  <si>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</si>
  <si>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</si>
  <si>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</si>
  <si>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</si>
  <si>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</si>
  <si>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</si>
  <si>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</si>
  <si>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</si>
  <si>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</si>
  <si>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</si>
  <si>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</si>
  <si>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</si>
  <si>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</si>
  <si>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</si>
  <si>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</si>
  <si>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</si>
  <si>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</si>
  <si>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</si>
  <si>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</si>
  <si>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</si>
  <si>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</si>
  <si>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</si>
  <si>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</si>
  <si>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</si>
  <si>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</si>
  <si>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</si>
  <si>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</si>
  <si>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</si>
  <si>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</si>
  <si>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</si>
  <si>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</si>
  <si>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</si>
  <si>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</si>
  <si>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</si>
  <si>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</si>
  <si>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</si>
  <si>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</si>
  <si>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</si>
  <si>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</si>
  <si>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</si>
  <si>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</si>
  <si>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</si>
  <si>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</si>
  <si>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</si>
  <si>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</si>
  <si>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</si>
  <si>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</si>
  <si>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</si>
  <si>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</si>
  <si>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</si>
  <si>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</si>
  <si>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</si>
  <si>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</si>
  <si>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</si>
  <si>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</si>
  <si>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</si>
  <si>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</si>
  <si>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</si>
  <si>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</si>
  <si>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</si>
  <si>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</si>
  <si>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</si>
  <si>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</si>
  <si>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</si>
  <si>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</si>
  <si>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</si>
  <si>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</si>
  <si>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</si>
  <si>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</si>
  <si>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</si>
  <si>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</si>
  <si>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</si>
  <si>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</si>
  <si>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</si>
  <si>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</si>
  <si>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</si>
  <si>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</si>
  <si>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</si>
  <si>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</si>
  <si>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</si>
  <si>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</si>
  <si>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</si>
  <si>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</si>
  <si>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</si>
  <si>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</si>
  <si>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</si>
  <si>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</si>
  <si>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</si>
  <si>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</si>
  <si>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</si>
  <si>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</si>
  <si>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</si>
  <si>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</si>
  <si>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</si>
  <si>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</si>
  <si>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</si>
  <si>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</si>
  <si>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</si>
  <si>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</si>
  <si>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</si>
  <si>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</si>
  <si>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</si>
  <si>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</si>
  <si>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</si>
  <si>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</si>
  <si>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</si>
  <si>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</si>
  <si>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</si>
  <si>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</si>
  <si>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</si>
  <si>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</si>
  <si>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</si>
  <si>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</si>
  <si>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</si>
  <si>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</si>
  <si>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</si>
  <si>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</si>
  <si>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</si>
  <si>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</si>
  <si>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</si>
  <si>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</si>
  <si>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</si>
  <si>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</si>
  <si>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</si>
  <si>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</si>
  <si>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</si>
  <si>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</si>
  <si>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</si>
  <si>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</si>
  <si>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</si>
  <si>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</si>
  <si>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</si>
  <si>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</si>
  <si>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</si>
  <si>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</si>
  <si>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</si>
  <si>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</si>
  <si>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</si>
  <si>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</si>
  <si>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</si>
  <si>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</si>
  <si>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</si>
  <si>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</si>
  <si>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</si>
  <si>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</si>
  <si>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</si>
  <si>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</si>
  <si>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</si>
  <si>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</si>
  <si>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</si>
  <si>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</si>
  <si>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</si>
  <si>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</si>
  <si>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</si>
  <si>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</si>
  <si>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</si>
  <si>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</si>
  <si>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</si>
  <si>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</si>
  <si>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</si>
  <si>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</si>
  <si>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</si>
  <si>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</si>
  <si>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</si>
  <si>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</si>
  <si>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</si>
  <si>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</si>
  <si>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</si>
  <si>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</si>
  <si>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</si>
  <si>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</si>
  <si>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</si>
  <si>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</si>
  <si>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</si>
  <si>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</si>
  <si>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</si>
  <si>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</si>
  <si>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</si>
  <si>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</si>
  <si>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</si>
  <si>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</si>
  <si>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</si>
  <si>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</si>
  <si>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</si>
  <si>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</si>
  <si>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</si>
  <si>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</si>
  <si>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</si>
  <si>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</si>
  <si>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</si>
  <si>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</si>
  <si>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</si>
  <si>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</si>
  <si>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</si>
  <si>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</si>
  <si>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</si>
  <si>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</si>
  <si>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</si>
  <si>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</si>
  <si>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</si>
  <si>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</si>
  <si>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</si>
  <si>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</si>
  <si>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</si>
  <si>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</si>
  <si>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</si>
  <si>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</si>
  <si>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</si>
  <si>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</si>
  <si>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</si>
  <si>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</si>
  <si>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</si>
  <si>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</si>
  <si>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</si>
  <si>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</si>
  <si>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</si>
  <si>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</si>
  <si>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</si>
  <si>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</si>
  <si>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</si>
  <si>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</si>
  <si>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</si>
  <si>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</si>
  <si>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</si>
  <si>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</si>
  <si>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</si>
  <si>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</si>
  <si>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</si>
  <si>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</si>
  <si>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</si>
  <si>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</si>
  <si>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</si>
  <si>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</si>
  <si>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</si>
  <si>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</si>
  <si>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</si>
  <si>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</si>
  <si>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</si>
  <si>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</si>
  <si>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</si>
  <si>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</si>
  <si>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</si>
  <si>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</si>
  <si>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</si>
  <si>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</si>
  <si>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</si>
  <si>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</si>
  <si>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</si>
  <si>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</si>
  <si>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</si>
  <si>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</si>
  <si>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</si>
  <si>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</si>
  <si>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</si>
  <si>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</si>
  <si>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</si>
  <si>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</si>
  <si>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</si>
  <si>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</si>
  <si>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</si>
  <si>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</si>
  <si>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</si>
  <si>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</si>
  <si>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</si>
  <si>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</si>
  <si>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</si>
  <si>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</si>
  <si>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</si>
  <si>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</si>
  <si>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</si>
  <si>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</si>
  <si>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</si>
  <si>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</si>
  <si>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</si>
  <si>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</si>
  <si>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</si>
  <si>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</si>
  <si>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</si>
  <si>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</si>
  <si>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</si>
  <si>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</si>
  <si>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</si>
  <si>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</si>
  <si>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</si>
  <si>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</si>
  <si>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</si>
  <si>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</si>
  <si>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</si>
  <si>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</si>
  <si>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</si>
  <si>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</si>
  <si>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</si>
  <si>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</si>
  <si>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</si>
  <si>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</si>
  <si>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</si>
  <si>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</si>
  <si>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</si>
  <si>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</si>
  <si>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</si>
  <si>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</si>
  <si>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</si>
  <si>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</si>
  <si>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</si>
  <si>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</si>
  <si>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</si>
  <si>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</si>
  <si>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</si>
  <si>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</si>
  <si>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</si>
  <si>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</si>
  <si>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</si>
  <si>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</si>
  <si>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</si>
  <si>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</si>
  <si>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</si>
  <si>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</si>
  <si>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</si>
  <si>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</si>
  <si>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</si>
  <si>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</si>
  <si>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</si>
  <si>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</si>
  <si>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</si>
  <si>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</si>
  <si>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</si>
  <si>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</si>
  <si>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</si>
  <si>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</si>
  <si>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</si>
  <si>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</si>
  <si>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</si>
  <si>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</si>
  <si>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</si>
  <si>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</si>
  <si>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</si>
  <si>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</si>
  <si>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</si>
  <si>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</si>
  <si>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</si>
  <si>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</si>
  <si>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</si>
  <si>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</si>
  <si>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</si>
  <si>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</si>
  <si>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</si>
  <si>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</si>
  <si>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</si>
  <si>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</si>
  <si>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</si>
  <si>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</si>
  <si>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</si>
  <si>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</si>
  <si>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</si>
  <si>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</si>
  <si>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</si>
  <si>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</si>
  <si>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</si>
  <si>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</si>
  <si>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</si>
  <si>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</si>
  <si>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</si>
  <si>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</si>
  <si>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</si>
  <si>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</si>
  <si>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</si>
  <si>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</si>
  <si>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</si>
  <si>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</si>
  <si>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</si>
  <si>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</si>
  <si>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</si>
  <si>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</si>
  <si>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</si>
  <si>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</si>
  <si>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</si>
  <si>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</si>
  <si>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</si>
  <si>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</si>
  <si>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</si>
  <si>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</si>
  <si>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</si>
  <si>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</si>
  <si>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</si>
  <si>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</si>
  <si>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</si>
  <si>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</si>
  <si>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</si>
  <si>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</si>
  <si>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</si>
  <si>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</si>
  <si>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</si>
  <si>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</si>
  <si>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</si>
  <si>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</si>
  <si>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</si>
  <si>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</si>
  <si>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</si>
  <si>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</si>
  <si>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</si>
  <si>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</si>
  <si>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</si>
  <si>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</si>
  <si>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</si>
  <si>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</si>
  <si>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</si>
  <si>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</si>
  <si>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</si>
  <si>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</si>
  <si>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</si>
  <si>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</si>
  <si>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</si>
  <si>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</si>
  <si>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</si>
  <si>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</si>
  <si>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</si>
  <si>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</si>
  <si>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</si>
  <si>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</si>
  <si>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</si>
  <si>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</si>
  <si>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</si>
  <si>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</si>
  <si>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</si>
  <si>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</si>
  <si>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</si>
  <si>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</si>
  <si>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</si>
  <si>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</si>
  <si>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</si>
  <si>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</si>
  <si>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</si>
  <si>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</si>
  <si>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</si>
  <si>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</si>
  <si>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</si>
  <si>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</si>
  <si>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</si>
  <si>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</si>
  <si>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</si>
  <si>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</si>
  <si>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</si>
  <si>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</si>
  <si>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</si>
  <si>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</si>
  <si>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</si>
  <si>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</si>
  <si>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</si>
  <si>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</si>
  <si>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</si>
  <si>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</si>
  <si>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</si>
  <si>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</si>
  <si>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</si>
  <si>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</si>
  <si>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</si>
  <si>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</si>
  <si>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</si>
  <si>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</si>
  <si>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</si>
  <si>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</si>
  <si>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</si>
  <si>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</si>
  <si>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</si>
  <si>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</si>
  <si>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</si>
  <si>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</si>
  <si>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</si>
  <si>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</si>
  <si>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</si>
  <si>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</si>
  <si>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</si>
  <si>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</si>
  <si>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</si>
  <si>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</si>
  <si>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</si>
  <si>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</si>
  <si>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</si>
  <si>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</si>
  <si>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</si>
  <si>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</si>
  <si>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</si>
  <si>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</si>
  <si>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</si>
  <si>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</si>
  <si>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</si>
  <si>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</si>
  <si>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</si>
  <si>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</si>
  <si>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</si>
  <si>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</si>
  <si>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</si>
  <si>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</si>
  <si>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</si>
  <si>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</si>
  <si>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</si>
  <si>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</si>
  <si>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</si>
  <si>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</si>
  <si>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</si>
  <si>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</si>
  <si>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</si>
  <si>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</si>
  <si>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</si>
  <si>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</si>
  <si>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</si>
  <si>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</si>
  <si>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</si>
  <si>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</si>
  <si>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</si>
  <si>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</si>
  <si>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</si>
  <si>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</si>
  <si>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</si>
  <si>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</si>
  <si>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</si>
  <si>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</si>
  <si>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</si>
  <si>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</si>
  <si>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</si>
  <si>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</si>
  <si>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</si>
  <si>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</si>
  <si>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</si>
  <si>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</si>
  <si>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</si>
  <si>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</si>
  <si>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</si>
  <si>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</si>
  <si>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</si>
  <si>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</si>
  <si>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</si>
  <si>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</si>
  <si>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</si>
  <si>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</si>
  <si>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</si>
  <si>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</si>
  <si>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</si>
  <si>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</si>
  <si>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</si>
  <si>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</si>
  <si>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</si>
  <si>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</si>
  <si>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</si>
  <si>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</si>
  <si>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</si>
  <si>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</si>
  <si>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</si>
  <si>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</si>
  <si>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</si>
  <si>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</si>
  <si>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</si>
  <si>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</si>
  <si>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</si>
  <si>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</si>
  <si>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</si>
  <si>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</si>
  <si>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</si>
  <si>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</si>
  <si>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</si>
  <si>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</si>
  <si>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</si>
  <si>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</si>
  <si>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</si>
  <si>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</si>
  <si>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</si>
  <si>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</si>
  <si>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</si>
  <si>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</si>
  <si>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</si>
  <si>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</si>
  <si>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</si>
  <si>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</si>
  <si>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</si>
  <si>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</si>
  <si>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</si>
  <si>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</si>
  <si>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</si>
  <si>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</si>
  <si>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</si>
  <si>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</si>
  <si>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</si>
  <si>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</si>
  <si>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</si>
  <si>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</si>
  <si>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</si>
  <si>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</si>
  <si>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</si>
  <si>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</si>
  <si>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</si>
  <si>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</si>
  <si>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</si>
  <si>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</si>
  <si>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</si>
  <si>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</si>
  <si>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</si>
  <si>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</si>
  <si>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</si>
  <si>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</si>
  <si>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</si>
  <si>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</si>
  <si>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</si>
  <si>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</si>
  <si>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</si>
  <si>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</si>
  <si>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</si>
  <si>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</si>
  <si>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</si>
  <si>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</si>
  <si>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</si>
  <si>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</si>
  <si>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</si>
  <si>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</si>
  <si>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</si>
  <si>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</si>
  <si>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</si>
  <si>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</si>
  <si>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</si>
  <si>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</si>
  <si>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</si>
  <si>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</si>
  <si>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</si>
  <si>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</si>
  <si>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</si>
  <si>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</si>
  <si>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</si>
  <si>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</si>
  <si>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</si>
  <si>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</si>
  <si>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</si>
  <si>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</si>
  <si>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</si>
  <si>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</si>
  <si>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</si>
  <si>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</si>
  <si>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</si>
  <si>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</si>
  <si>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</si>
  <si>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</si>
  <si>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</si>
  <si>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</si>
  <si>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</si>
  <si>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</si>
  <si>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</si>
  <si>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</si>
  <si>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</si>
  <si>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</si>
  <si>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</si>
  <si>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</si>
  <si>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</si>
  <si>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</si>
  <si>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</si>
  <si>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</si>
  <si>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</si>
  <si>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</si>
  <si>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</si>
  <si>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</si>
  <si>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</si>
  <si>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</si>
  <si>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</si>
  <si>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</si>
  <si>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</si>
  <si>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</si>
  <si>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</si>
  <si>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</si>
  <si>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</si>
  <si>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</si>
  <si>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</si>
  <si>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</si>
  <si>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</si>
  <si>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</si>
  <si>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</si>
  <si>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</si>
  <si>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</si>
  <si>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</si>
  <si>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</si>
  <si>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</si>
  <si>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</si>
  <si>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</si>
  <si>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</si>
  <si>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</si>
  <si>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</si>
  <si>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</si>
  <si>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</si>
  <si>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</si>
  <si>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</si>
  <si>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</si>
  <si>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</si>
  <si>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</si>
  <si>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</si>
  <si>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</si>
  <si>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</si>
  <si>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</si>
  <si>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</si>
  <si>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</si>
  <si>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</si>
  <si>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</si>
  <si>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</si>
  <si>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</si>
  <si>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</si>
  <si>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</si>
  <si>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</si>
  <si>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</si>
  <si>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</si>
  <si>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</si>
  <si>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</si>
  <si>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</si>
  <si>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</si>
  <si>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</si>
  <si>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</si>
  <si>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</si>
  <si>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</si>
  <si>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</si>
  <si>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</si>
  <si>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</si>
  <si>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</si>
  <si>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</si>
  <si>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</si>
  <si>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</si>
  <si>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</si>
  <si>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</si>
  <si>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</si>
  <si>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</si>
  <si>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</si>
  <si>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</si>
  <si>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</si>
  <si>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</si>
  <si>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</si>
  <si>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</si>
  <si>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</si>
  <si>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</si>
  <si>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</si>
  <si>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</si>
  <si>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</si>
  <si>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</si>
  <si>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</si>
  <si>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</si>
  <si>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</si>
  <si>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</si>
  <si>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</si>
  <si>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</si>
  <si>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</si>
  <si>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</si>
  <si>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</si>
  <si>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</si>
  <si>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</si>
  <si>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</si>
  <si>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</si>
  <si>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</si>
  <si>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</si>
  <si>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</si>
  <si>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</si>
  <si>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</si>
  <si>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</si>
  <si>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</si>
  <si>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</si>
  <si>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</si>
  <si>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</si>
  <si>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</si>
  <si>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</si>
  <si>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</si>
  <si>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</si>
  <si>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</si>
  <si>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</si>
  <si>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</si>
  <si>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</si>
  <si>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</si>
  <si>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</si>
  <si>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</si>
  <si>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</si>
  <si>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</si>
  <si>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</si>
  <si>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</si>
  <si>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</si>
  <si>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</si>
  <si>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</si>
  <si>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</si>
  <si>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</si>
  <si>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</si>
  <si>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</si>
  <si>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</si>
  <si>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</si>
  <si>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</si>
  <si>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</si>
  <si>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</si>
  <si>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</si>
  <si>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</si>
  <si>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</si>
  <si>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</si>
  <si>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</si>
  <si>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</si>
  <si>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</si>
  <si>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</si>
  <si>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</si>
  <si>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</si>
  <si>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</si>
  <si>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</si>
  <si>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</si>
  <si>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</si>
  <si>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</si>
  <si>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</si>
  <si>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</si>
  <si>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</si>
  <si>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</si>
  <si>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</si>
  <si>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</si>
  <si>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</si>
  <si>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</si>
  <si>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</si>
  <si>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</si>
  <si>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</si>
  <si>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</si>
  <si>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</si>
  <si>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</si>
  <si>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</si>
  <si>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</si>
  <si>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</si>
  <si>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</si>
  <si>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</si>
  <si>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</si>
  <si>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</si>
  <si>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</si>
  <si>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</si>
  <si>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</si>
  <si>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</si>
  <si>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</si>
  <si>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</si>
  <si>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</si>
  <si>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</si>
  <si>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</si>
  <si>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</si>
  <si>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</si>
  <si>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</si>
  <si>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</si>
  <si>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</si>
  <si>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</si>
  <si>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</si>
  <si>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</si>
  <si>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</si>
  <si>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</si>
  <si>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</si>
  <si>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</si>
  <si>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</si>
  <si>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</si>
  <si>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</si>
  <si>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</si>
  <si>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</si>
  <si>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</si>
  <si>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</si>
  <si>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</si>
  <si>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</si>
  <si>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</si>
  <si>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</si>
  <si>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</si>
  <si>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</si>
  <si>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</si>
  <si>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</si>
  <si>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</si>
  <si>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</si>
  <si>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</si>
  <si>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</si>
  <si>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</si>
  <si>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</si>
  <si>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</si>
  <si>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</si>
  <si>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</si>
  <si>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</si>
  <si>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</si>
  <si>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</si>
  <si>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</si>
  <si>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</si>
  <si>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</si>
  <si>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</si>
  <si>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</si>
  <si>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</si>
  <si>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</si>
  <si>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</si>
  <si>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</si>
  <si>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</si>
  <si>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</si>
  <si>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</si>
  <si>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</si>
  <si>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</si>
  <si>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</si>
  <si>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</si>
  <si>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</si>
  <si>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</si>
  <si>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</si>
  <si>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</si>
  <si>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</si>
  <si>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</si>
  <si>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</si>
  <si>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</si>
  <si>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</si>
  <si>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</si>
  <si>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</si>
  <si>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</si>
  <si>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</si>
  <si>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</si>
  <si>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</si>
  <si>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</si>
  <si>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</si>
  <si>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</si>
  <si>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</si>
  <si>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</si>
  <si>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</si>
  <si>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</si>
  <si>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</si>
  <si>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</si>
  <si>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</si>
  <si>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</si>
  <si>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</si>
  <si>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</si>
  <si>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</si>
  <si>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</si>
  <si>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</si>
  <si>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</si>
  <si>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</si>
  <si>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</si>
  <si>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</si>
  <si>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</si>
  <si>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</si>
  <si>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</si>
  <si>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</si>
  <si>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</si>
  <si>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</si>
  <si>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</si>
  <si>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</si>
  <si>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</si>
  <si>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</si>
  <si>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</si>
  <si>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</si>
  <si>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</si>
  <si>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</si>
  <si>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</si>
  <si>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</si>
  <si>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</si>
  <si>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</si>
  <si>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</si>
  <si>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</si>
  <si>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</si>
  <si>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</si>
  <si>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</si>
  <si>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</si>
  <si>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</si>
  <si>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</si>
  <si>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</si>
  <si>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</si>
  <si>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</si>
  <si>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</si>
  <si>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</si>
  <si>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</si>
  <si>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</si>
  <si>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</si>
  <si>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</si>
  <si>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</si>
  <si>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</si>
  <si>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</si>
  <si>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</si>
  <si>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</si>
  <si>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</si>
  <si>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</si>
  <si>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</si>
  <si>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</si>
  <si>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</si>
  <si>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</si>
  <si>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</si>
  <si>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</si>
  <si>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</si>
  <si>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</si>
  <si>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</si>
  <si>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</si>
  <si>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</si>
  <si>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</si>
  <si>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</si>
  <si>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</si>
  <si>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</si>
  <si>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</si>
  <si>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</si>
  <si>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</si>
  <si>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</si>
  <si>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</si>
  <si>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</si>
  <si>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</si>
  <si>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</si>
  <si>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</si>
  <si>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</si>
  <si>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</si>
  <si>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</si>
  <si>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</si>
  <si>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</si>
  <si>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</si>
  <si>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</si>
  <si>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</si>
  <si>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</si>
  <si>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</si>
  <si>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</si>
  <si>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</si>
  <si>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</si>
  <si>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</si>
  <si>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</si>
  <si>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</si>
  <si>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</si>
  <si>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</si>
  <si>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</si>
  <si>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</si>
  <si>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</si>
  <si>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</si>
  <si>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</si>
  <si>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</si>
  <si>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</si>
  <si>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</si>
  <si>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</si>
  <si>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</si>
  <si>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</si>
  <si>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</si>
  <si>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</si>
  <si>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</si>
  <si>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</si>
  <si>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</si>
  <si>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</si>
  <si>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</si>
  <si>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</si>
  <si>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</si>
  <si>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</si>
  <si>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</si>
  <si>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</si>
  <si>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</si>
  <si>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</si>
  <si>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</si>
  <si>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</si>
  <si>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</si>
  <si>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</si>
  <si>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</si>
  <si>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</si>
  <si>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</si>
  <si>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</si>
  <si>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</si>
  <si>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</si>
  <si>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</si>
  <si>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</si>
  <si>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</si>
  <si>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</si>
  <si>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</si>
  <si>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</si>
  <si>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</si>
  <si>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</si>
  <si>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</si>
  <si>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</si>
  <si>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</si>
  <si>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</si>
  <si>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</si>
  <si>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</si>
  <si>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</si>
  <si>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</si>
  <si>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</si>
  <si>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</si>
  <si>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</si>
  <si>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</si>
  <si>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</si>
  <si>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</si>
  <si>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</si>
  <si>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</si>
  <si>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</si>
  <si>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</si>
  <si>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</si>
  <si>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</si>
  <si>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</si>
  <si>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</si>
  <si>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</si>
  <si>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</si>
  <si>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</si>
  <si>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</si>
  <si>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</si>
  <si>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</si>
  <si>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</si>
  <si>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</si>
  <si>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</si>
  <si>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</si>
  <si>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</si>
  <si>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</si>
  <si>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</si>
  <si>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</si>
  <si>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</si>
  <si>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</si>
  <si>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</si>
  <si>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</si>
  <si>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</si>
  <si>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</si>
  <si>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</si>
  <si>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</si>
  <si>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</si>
  <si>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</si>
  <si>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</si>
  <si>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</si>
  <si>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</si>
  <si>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</si>
  <si>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</si>
  <si>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</si>
  <si>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</si>
  <si>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</si>
  <si>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</si>
  <si>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</si>
  <si>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</si>
  <si>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</si>
  <si>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</si>
  <si>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</si>
  <si>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</si>
  <si>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</si>
  <si>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</si>
  <si>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</si>
  <si>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</si>
  <si>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</si>
  <si>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</si>
  <si>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</si>
  <si>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</si>
  <si>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</si>
  <si>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</si>
  <si>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</si>
  <si>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</si>
  <si>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</si>
  <si>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</si>
  <si>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</si>
  <si>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</si>
  <si>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</si>
  <si>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</si>
  <si>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</si>
  <si>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</si>
  <si>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</si>
  <si>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</si>
  <si>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</si>
  <si>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</si>
  <si>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</si>
  <si>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</si>
  <si>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</si>
  <si>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</si>
  <si>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</si>
  <si>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</si>
  <si>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</si>
  <si>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</si>
  <si>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</si>
  <si>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</si>
  <si>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</si>
  <si>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</si>
  <si>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</si>
  <si>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</si>
  <si>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</si>
  <si>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</si>
  <si>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</si>
  <si>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</si>
  <si>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</si>
  <si>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</si>
  <si>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</si>
  <si>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</si>
  <si>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</si>
  <si>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</si>
  <si>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</si>
  <si>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</si>
  <si>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</si>
  <si>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</si>
  <si>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</si>
  <si>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</si>
  <si>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</si>
  <si>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</si>
  <si>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</si>
  <si>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</si>
  <si>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</si>
  <si>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</si>
  <si>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</si>
  <si>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</si>
  <si>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</si>
  <si>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</si>
  <si>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</si>
  <si>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</si>
  <si>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</si>
  <si>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</si>
  <si>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</si>
  <si>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</si>
  <si>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</si>
  <si>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</si>
  <si>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</si>
  <si>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</si>
  <si>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</si>
  <si>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</si>
  <si>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</si>
  <si>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</si>
  <si>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</si>
  <si>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</si>
  <si>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</si>
  <si>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</si>
  <si>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</si>
  <si>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</si>
  <si>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</si>
  <si>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</si>
  <si>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</si>
  <si>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</si>
  <si>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</si>
  <si>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</si>
  <si>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</si>
  <si>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</si>
  <si>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</si>
  <si>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</si>
  <si>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</si>
  <si>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</si>
  <si>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</si>
  <si>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</si>
  <si>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</si>
  <si>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</si>
  <si>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</si>
  <si>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</si>
  <si>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</si>
  <si>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</si>
  <si>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</si>
  <si>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</si>
  <si>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</si>
  <si>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</si>
  <si>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</si>
  <si>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</si>
  <si>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</si>
  <si>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</si>
  <si>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</si>
  <si>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</si>
  <si>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</si>
  <si>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</si>
  <si>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</si>
  <si>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</si>
  <si>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</si>
  <si>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</si>
  <si>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</si>
  <si>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</si>
  <si>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</si>
  <si>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</si>
  <si>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</si>
  <si>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</si>
  <si>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</si>
  <si>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</si>
  <si>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</si>
  <si>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</si>
  <si>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</si>
  <si>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</si>
  <si>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</si>
  <si>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</si>
  <si>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</si>
  <si>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</si>
  <si>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</si>
  <si>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</si>
  <si>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</si>
  <si>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</si>
  <si>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</si>
  <si>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</si>
  <si>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</si>
  <si>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</si>
  <si>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</si>
  <si>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</si>
  <si>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</si>
  <si>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</si>
  <si>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</si>
  <si>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</si>
  <si>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</si>
  <si>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</si>
  <si>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</si>
  <si>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</si>
  <si>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</si>
  <si>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</si>
  <si>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</si>
  <si>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</si>
  <si>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</si>
  <si>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</si>
  <si>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</si>
  <si>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</si>
  <si>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</si>
  <si>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</si>
  <si>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</si>
  <si>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</si>
  <si>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</si>
  <si>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</si>
  <si>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</si>
  <si>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</si>
  <si>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</si>
  <si>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</si>
  <si>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</si>
  <si>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</si>
  <si>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</si>
  <si>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</si>
  <si>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</si>
  <si>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</si>
  <si>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</si>
  <si>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</si>
  <si>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</si>
  <si>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</si>
  <si>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</si>
  <si>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</si>
  <si>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</si>
  <si>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</si>
  <si>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</si>
  <si>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</si>
  <si>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</si>
  <si>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</si>
  <si>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</si>
  <si>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</si>
  <si>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</si>
  <si>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</si>
  <si>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</si>
  <si>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</si>
  <si>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</si>
  <si>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</si>
  <si>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</si>
  <si>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</si>
  <si>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</si>
  <si>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</si>
  <si>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</si>
  <si>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</si>
  <si>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</si>
  <si>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</si>
  <si>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</si>
  <si>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</si>
  <si>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</si>
  <si>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</si>
  <si>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</si>
  <si>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</si>
  <si>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</si>
  <si>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</si>
  <si>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</si>
  <si>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</si>
  <si>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</si>
  <si>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</si>
  <si>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</si>
  <si>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</si>
  <si>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</si>
  <si>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</si>
  <si>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</si>
  <si>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</si>
  <si>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</si>
  <si>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</si>
  <si>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</si>
  <si>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</si>
  <si>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</si>
  <si>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</si>
  <si>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</si>
  <si>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</si>
  <si>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</si>
  <si>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</si>
  <si>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</si>
  <si>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</si>
  <si>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</si>
  <si>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</si>
  <si>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</si>
  <si>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</si>
  <si>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</si>
  <si>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</si>
  <si>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</si>
  <si>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</si>
  <si>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</si>
  <si>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</si>
  <si>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</si>
  <si>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</si>
  <si>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</si>
  <si>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</si>
  <si>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</si>
  <si>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</si>
  <si>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</si>
  <si>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</si>
  <si>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</si>
  <si>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</si>
  <si>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</si>
  <si>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</si>
  <si>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</si>
  <si>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</si>
  <si>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</si>
  <si>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</si>
  <si>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</si>
  <si>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</si>
  <si>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</si>
  <si>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</si>
  <si>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</si>
  <si>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</si>
  <si>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</si>
  <si>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</si>
  <si>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</si>
  <si>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</si>
  <si>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</si>
  <si>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</si>
  <si>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</si>
  <si>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</si>
  <si>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</si>
  <si>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</si>
  <si>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</si>
  <si>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</si>
  <si>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</si>
  <si>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</si>
  <si>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</si>
  <si>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</si>
  <si>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</si>
  <si>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</si>
  <si>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</si>
  <si>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</si>
  <si>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</si>
  <si>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</si>
  <si>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</si>
  <si>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</si>
  <si>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</si>
  <si>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</si>
  <si>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</si>
  <si>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</si>
  <si>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</si>
  <si>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</si>
  <si>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</si>
  <si>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</si>
  <si>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</si>
  <si>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</si>
  <si>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</si>
  <si>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</si>
  <si>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</si>
  <si>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</si>
  <si>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</si>
  <si>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</si>
  <si>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</si>
  <si>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</si>
  <si>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</si>
  <si>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</si>
  <si>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</si>
  <si>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</si>
  <si>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</si>
  <si>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</si>
  <si>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</si>
  <si>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</si>
  <si>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</si>
  <si>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</si>
  <si>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</si>
  <si>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</si>
  <si>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</si>
  <si>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</si>
  <si>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</si>
  <si>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</si>
  <si>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</si>
  <si>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</si>
  <si>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</si>
  <si>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</si>
  <si>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</si>
  <si>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</si>
  <si>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</si>
  <si>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</si>
  <si>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</si>
  <si>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</si>
  <si>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</si>
  <si>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</si>
  <si>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</si>
  <si>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</si>
  <si>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</si>
  <si>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</si>
  <si>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</si>
  <si>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</si>
  <si>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</si>
  <si>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</si>
  <si>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</si>
  <si>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</si>
  <si>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</si>
  <si>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</si>
  <si>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</si>
  <si>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</si>
  <si>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</si>
  <si>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</si>
  <si>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</si>
  <si>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</si>
  <si>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</si>
  <si>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</si>
  <si>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</si>
  <si>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</si>
  <si>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</si>
  <si>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</si>
  <si>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</si>
  <si>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</si>
  <si>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</si>
  <si>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</si>
  <si>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</si>
  <si>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</si>
  <si>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</si>
  <si>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</si>
  <si>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</si>
  <si>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</si>
  <si>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</si>
  <si>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</si>
  <si>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</si>
  <si>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</si>
  <si>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</si>
  <si>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</si>
  <si>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</si>
  <si>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</si>
  <si>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</si>
  <si>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</si>
  <si>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</si>
  <si>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</si>
  <si>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</si>
  <si>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</si>
  <si>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</si>
  <si>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</si>
  <si>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</si>
  <si>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</si>
  <si>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</si>
  <si>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</si>
  <si>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</si>
  <si>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</si>
  <si>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</si>
  <si>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</si>
  <si>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</si>
  <si>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</si>
  <si>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</si>
  <si>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</si>
  <si>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</si>
  <si>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</si>
  <si>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</si>
  <si>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</si>
  <si>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</si>
  <si>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</si>
  <si>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</si>
  <si>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</si>
  <si>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</si>
  <si>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</si>
  <si>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</si>
  <si>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</si>
  <si>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</si>
  <si>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</si>
  <si>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</si>
  <si>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</si>
  <si>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</si>
  <si>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</si>
  <si>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</si>
  <si>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</si>
  <si>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</si>
  <si>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</si>
  <si>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</si>
  <si>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</si>
  <si>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</si>
  <si>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</si>
  <si>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</si>
  <si>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</si>
  <si>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</si>
  <si>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</si>
  <si>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</si>
  <si>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</si>
  <si>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</si>
  <si>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</si>
  <si>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</si>
  <si>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</si>
  <si>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</si>
  <si>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</si>
  <si>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</si>
  <si>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</si>
  <si>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</si>
  <si>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</si>
  <si>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</si>
  <si>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</si>
  <si>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</si>
  <si>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</si>
  <si>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</si>
  <si>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</si>
  <si>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</si>
  <si>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</si>
  <si>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</si>
  <si>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</si>
  <si>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</si>
  <si>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</si>
  <si>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</si>
  <si>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</si>
  <si>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</si>
  <si>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</si>
  <si>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</si>
  <si>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</si>
  <si>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</si>
  <si>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</si>
  <si>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</si>
  <si>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</si>
  <si>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</si>
  <si>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</si>
  <si>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</si>
  <si>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</si>
  <si>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</si>
  <si>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</si>
  <si>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</si>
  <si>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</si>
  <si>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</si>
  <si>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</si>
  <si>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</si>
  <si>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</si>
  <si>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</si>
  <si>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</si>
  <si>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</si>
  <si>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</si>
  <si>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</si>
  <si>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</si>
  <si>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</si>
  <si>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</si>
  <si>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</si>
  <si>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</si>
  <si>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</si>
  <si>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</si>
  <si>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</si>
  <si>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</si>
  <si>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</si>
  <si>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</si>
  <si>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</si>
  <si>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</si>
  <si>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</si>
  <si>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</si>
  <si>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</si>
  <si>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</si>
  <si>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</si>
  <si>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</si>
  <si>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</si>
  <si>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</si>
  <si>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</si>
  <si>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</si>
  <si>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</si>
  <si>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</si>
  <si>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</si>
  <si>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</si>
  <si>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</si>
  <si>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</si>
  <si>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</si>
  <si>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</si>
  <si>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</si>
  <si>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</si>
  <si>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</si>
  <si>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</si>
  <si>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</si>
  <si>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</si>
  <si>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</si>
  <si>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</si>
  <si>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</si>
  <si>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</si>
  <si>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</si>
  <si>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</si>
  <si>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</si>
  <si>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</si>
  <si>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</si>
  <si>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</si>
  <si>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</si>
  <si>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</si>
  <si>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</si>
  <si>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</si>
  <si>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</si>
  <si>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</si>
  <si>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</si>
  <si>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</si>
  <si>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</si>
  <si>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</si>
  <si>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</si>
  <si>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</si>
  <si>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</si>
  <si>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</si>
  <si>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</si>
  <si>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</si>
  <si>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</si>
  <si>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</si>
  <si>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</si>
  <si>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</si>
  <si>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</si>
  <si>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</si>
  <si>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</si>
  <si>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</si>
  <si>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</si>
  <si>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</si>
  <si>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</si>
  <si>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</si>
  <si>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</si>
  <si>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</si>
  <si>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</si>
  <si>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</si>
  <si>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</si>
  <si>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</si>
  <si>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</si>
  <si>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</si>
  <si>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</si>
  <si>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</si>
  <si>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</si>
  <si>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</si>
  <si>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</si>
  <si>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</si>
  <si>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</si>
  <si>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</si>
  <si>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</si>
  <si>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</si>
  <si>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</si>
  <si>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</si>
  <si>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</si>
  <si>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</si>
  <si>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</si>
  <si>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</si>
  <si>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</si>
  <si>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</si>
  <si>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</si>
  <si>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</si>
  <si>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</si>
  <si>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</si>
  <si>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</si>
  <si>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</si>
  <si>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</si>
  <si>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</si>
  <si>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</si>
  <si>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</si>
  <si>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</si>
  <si>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</si>
  <si>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</si>
  <si>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</si>
  <si>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</si>
  <si>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</si>
  <si>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</si>
  <si>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</si>
  <si>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</si>
  <si>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</si>
  <si>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</si>
  <si>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</si>
  <si>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</si>
  <si>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</si>
  <si>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</si>
  <si>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</si>
  <si>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</si>
  <si>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</si>
  <si>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</si>
  <si>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</si>
  <si>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</si>
  <si>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</si>
  <si>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</si>
  <si>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</si>
  <si>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</si>
  <si>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</si>
  <si>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</si>
  <si>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</si>
  <si>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</si>
  <si>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</si>
  <si>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</si>
  <si>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</si>
  <si>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</si>
  <si>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</si>
  <si>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</si>
  <si>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</si>
  <si>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</si>
  <si>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</si>
  <si>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</si>
  <si>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</si>
  <si>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</si>
  <si>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</si>
  <si>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</si>
  <si>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</si>
  <si>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</si>
  <si>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</si>
  <si>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</si>
  <si>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</si>
  <si>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</si>
  <si>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</si>
  <si>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</si>
  <si>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</si>
  <si>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</si>
  <si>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</si>
  <si>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</si>
  <si>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</si>
  <si>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</si>
  <si>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</si>
  <si>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</si>
  <si>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</si>
  <si>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</si>
  <si>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</si>
  <si>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</si>
  <si>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</si>
  <si>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</si>
  <si>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</si>
  <si>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</si>
  <si>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</si>
  <si>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</si>
  <si>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</si>
  <si>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</si>
  <si>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</si>
  <si>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</si>
  <si>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</si>
  <si>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</si>
  <si>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</si>
  <si>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</si>
  <si>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</si>
  <si>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</si>
  <si>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</si>
  <si>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</si>
  <si>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</si>
  <si>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</si>
  <si>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</si>
  <si>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</si>
  <si>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</si>
  <si>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</si>
  <si>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</si>
  <si>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</si>
  <si>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</si>
  <si>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</si>
  <si>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</si>
  <si>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</si>
  <si>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</si>
  <si>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</si>
  <si>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</si>
  <si>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</si>
  <si>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</si>
  <si>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</si>
  <si>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</si>
  <si>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</si>
  <si>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</si>
  <si>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</si>
  <si>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</si>
  <si>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</si>
  <si>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</si>
  <si>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</si>
  <si>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</si>
  <si>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</si>
  <si>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</si>
  <si>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</si>
  <si>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</si>
  <si>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</si>
  <si>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</si>
  <si>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</si>
  <si>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</si>
  <si>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</si>
  <si>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</si>
  <si>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</si>
  <si>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</si>
  <si>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</si>
  <si>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</si>
  <si>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</si>
  <si>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</si>
  <si>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</si>
  <si>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</si>
  <si>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</si>
  <si>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</si>
  <si>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</si>
  <si>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</si>
  <si>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</si>
  <si>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</si>
  <si>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</si>
  <si>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</si>
  <si>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</si>
  <si>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</si>
  <si>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</si>
  <si>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</si>
  <si>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</si>
  <si>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</si>
  <si>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</si>
  <si>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</si>
  <si>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</si>
  <si>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</si>
  <si>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</si>
  <si>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</si>
  <si>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</si>
  <si>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</si>
  <si>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</si>
  <si>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</si>
  <si>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</si>
  <si>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</si>
  <si>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</si>
  <si>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</si>
  <si>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</si>
  <si>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</si>
  <si>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</si>
  <si>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</si>
  <si>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</si>
  <si>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</si>
  <si>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</si>
  <si>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</si>
  <si>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</si>
  <si>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</si>
  <si>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</si>
  <si>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</si>
  <si>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</si>
  <si>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</si>
  <si>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</si>
  <si>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</si>
  <si>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</si>
  <si>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</si>
  <si>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</si>
  <si>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</si>
  <si>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</si>
  <si>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</si>
  <si>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</si>
  <si>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</si>
  <si>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</si>
  <si>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</si>
  <si>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</si>
  <si>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</si>
  <si>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</si>
  <si>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</si>
  <si>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</si>
  <si>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</si>
  <si>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</si>
  <si>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</si>
  <si>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</si>
  <si>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</si>
  <si>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</si>
  <si>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</si>
  <si>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</si>
  <si>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</si>
  <si>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</si>
  <si>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</si>
  <si>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</si>
  <si>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</si>
  <si>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</si>
  <si>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</si>
  <si>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</si>
  <si>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</si>
  <si>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</si>
  <si>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</si>
  <si>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</si>
  <si>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</si>
  <si>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</si>
  <si>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</si>
  <si>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</si>
  <si>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</si>
  <si>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</si>
  <si>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</si>
  <si>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</si>
  <si>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</si>
  <si>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</si>
  <si>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</si>
  <si>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</si>
  <si>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</si>
  <si>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</si>
  <si>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</si>
  <si>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</si>
  <si>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</si>
  <si>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</si>
  <si>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</si>
  <si>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</si>
  <si>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</si>
  <si>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</si>
  <si>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</si>
  <si>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</si>
  <si>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</si>
  <si>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</si>
  <si>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</si>
  <si>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</si>
  <si>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</si>
  <si>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</si>
  <si>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</si>
  <si>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</si>
  <si>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</si>
  <si>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</si>
  <si>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</si>
  <si>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</si>
  <si>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</si>
  <si>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</si>
  <si>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</si>
  <si>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</si>
  <si>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</si>
  <si>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</si>
  <si>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</si>
  <si>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</si>
  <si>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</si>
  <si>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</si>
  <si>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</si>
  <si>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</si>
  <si>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</si>
  <si>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</si>
  <si>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</si>
  <si>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</si>
  <si>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</si>
  <si>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</si>
  <si>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</si>
  <si>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</si>
  <si>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</si>
  <si>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</si>
  <si>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</si>
  <si>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</si>
  <si>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</si>
  <si>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</si>
  <si>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</si>
  <si>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</si>
  <si>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</si>
  <si>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</si>
  <si>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</si>
  <si>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</si>
  <si>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</si>
  <si>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</si>
  <si>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</si>
  <si>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</si>
  <si>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</si>
  <si>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</si>
  <si>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</si>
  <si>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</si>
  <si>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</si>
  <si>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</si>
  <si>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</si>
  <si>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</si>
  <si>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</si>
  <si>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</si>
  <si>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</si>
  <si>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</si>
  <si>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</si>
  <si>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</si>
  <si>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</si>
  <si>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</si>
  <si>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</si>
  <si>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</si>
  <si>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</si>
  <si>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</si>
  <si>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</si>
  <si>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</si>
  <si>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</si>
  <si>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</si>
  <si>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</si>
  <si>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</si>
  <si>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</si>
  <si>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</si>
  <si>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</si>
  <si>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</si>
  <si>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</si>
  <si>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</si>
  <si>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</si>
  <si>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</si>
  <si>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</si>
  <si>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</si>
  <si>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</si>
  <si>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</si>
  <si>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</si>
  <si>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</si>
  <si>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</si>
  <si>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</si>
  <si>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</si>
  <si>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</si>
  <si>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</si>
  <si>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</si>
  <si>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</si>
  <si>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</si>
  <si>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</si>
  <si>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</si>
  <si>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</si>
  <si>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</si>
  <si>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</si>
  <si>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</si>
  <si>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</si>
  <si>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</si>
  <si>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</si>
  <si>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</si>
  <si>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</si>
  <si>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</si>
  <si>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</si>
  <si>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</si>
  <si>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</si>
  <si>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</si>
  <si>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</si>
  <si>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</si>
  <si>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</si>
  <si>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</si>
  <si>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</si>
  <si>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</si>
  <si>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</si>
  <si>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</si>
  <si>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</si>
  <si>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</si>
  <si>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</si>
  <si>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</si>
  <si>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</si>
  <si>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</si>
  <si>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</si>
  <si>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</si>
  <si>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</si>
  <si>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</si>
  <si>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</si>
  <si>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</si>
  <si>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</si>
  <si>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</si>
  <si>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</si>
  <si>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</si>
  <si>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</si>
  <si>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</si>
  <si>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</si>
  <si>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</si>
  <si>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</si>
  <si>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</si>
  <si>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</si>
  <si>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</si>
  <si>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</si>
  <si>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</si>
  <si>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</si>
  <si>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</si>
  <si>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</si>
  <si>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</si>
  <si>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</si>
  <si>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</si>
  <si>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</si>
  <si>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</si>
  <si>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</si>
  <si>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</si>
  <si>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</si>
  <si>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</si>
  <si>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</si>
  <si>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</si>
  <si>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</si>
  <si>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</si>
  <si>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</si>
  <si>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</si>
  <si>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</si>
  <si>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</si>
  <si>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</si>
  <si>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</si>
  <si>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</si>
  <si>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</si>
  <si>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</si>
  <si>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</si>
  <si>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</si>
  <si>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</si>
  <si>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</si>
  <si>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</si>
  <si>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</si>
  <si>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</si>
  <si>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</si>
  <si>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</si>
  <si>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</si>
  <si>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</si>
  <si>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</si>
  <si>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</si>
  <si>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</si>
  <si>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</si>
  <si>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</si>
  <si>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</si>
  <si>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</si>
  <si>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</si>
  <si>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</si>
  <si>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</si>
  <si>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</si>
  <si>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</si>
  <si>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</si>
  <si>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</si>
  <si>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</si>
  <si>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</si>
  <si>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</si>
  <si>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</si>
  <si>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</si>
  <si>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</si>
  <si>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</si>
  <si>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</si>
  <si>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</si>
  <si>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</si>
  <si>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</si>
  <si>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</si>
  <si>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</si>
  <si>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</si>
  <si>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</si>
  <si>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</si>
  <si>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</si>
  <si>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</si>
  <si>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</si>
  <si>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</si>
  <si>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</si>
  <si>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</si>
  <si>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</si>
  <si>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</si>
  <si>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</si>
  <si>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</si>
  <si>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</si>
  <si>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</si>
  <si>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</si>
  <si>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</si>
  <si>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</si>
  <si>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</si>
  <si>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</si>
  <si>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</si>
  <si>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</si>
  <si>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</si>
  <si>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</si>
  <si>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</si>
  <si>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</si>
  <si>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</si>
  <si>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</si>
  <si>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</si>
  <si>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</si>
  <si>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</si>
  <si>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</si>
  <si>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</si>
  <si>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</si>
  <si>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</si>
  <si>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</si>
  <si>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</si>
  <si>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</si>
  <si>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</si>
  <si>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</si>
  <si>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</si>
  <si>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</si>
  <si>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</si>
  <si>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</si>
  <si>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</si>
  <si>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</si>
  <si>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</si>
  <si>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</si>
  <si>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</si>
  <si>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</si>
  <si>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</si>
  <si>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</si>
  <si>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</si>
  <si>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</si>
  <si>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</si>
  <si>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</si>
  <si>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</si>
  <si>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</si>
  <si>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</si>
  <si>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</si>
  <si>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</si>
  <si>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</si>
  <si>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</si>
  <si>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</si>
  <si>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</si>
  <si>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</si>
  <si>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</si>
  <si>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</si>
  <si>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</si>
  <si>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</si>
  <si>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</si>
  <si>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</si>
  <si>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</si>
  <si>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</si>
  <si>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</si>
  <si>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</si>
  <si>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</si>
  <si>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</si>
  <si>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</si>
  <si>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</si>
  <si>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</si>
  <si>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</si>
  <si>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</si>
  <si>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</si>
  <si>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</si>
  <si>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</si>
  <si>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</si>
  <si>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</si>
  <si>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</si>
  <si>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</si>
  <si>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</si>
  <si>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</si>
  <si>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</si>
  <si>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</si>
  <si>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</si>
  <si>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</si>
  <si>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</si>
  <si>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</si>
  <si>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</si>
  <si>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</si>
  <si>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</si>
  <si>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</si>
  <si>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</si>
  <si>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</si>
  <si>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</si>
  <si>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</si>
  <si>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</si>
  <si>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</si>
  <si>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</si>
  <si>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</si>
  <si>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</si>
  <si>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</si>
  <si>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</si>
  <si>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</si>
  <si>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</si>
  <si>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</si>
  <si>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</si>
  <si>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</si>
  <si>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</si>
  <si>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</si>
  <si>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</si>
  <si>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</si>
  <si>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</si>
  <si>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</si>
  <si>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</si>
  <si>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</si>
  <si>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</si>
  <si>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</si>
  <si>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</si>
  <si>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</si>
  <si>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</si>
  <si>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</si>
  <si>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</si>
  <si>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</si>
  <si>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</si>
  <si>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</si>
  <si>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</si>
  <si>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</si>
  <si>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</si>
  <si>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</si>
  <si>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</si>
  <si>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</si>
  <si>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</si>
  <si>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</si>
  <si>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</si>
  <si>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</si>
  <si>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</si>
  <si>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</si>
  <si>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</si>
  <si>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</si>
  <si>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</si>
  <si>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</si>
  <si>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</si>
  <si>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</si>
  <si>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</si>
  <si>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</si>
  <si>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</si>
  <si>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</si>
  <si>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</si>
  <si>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</si>
  <si>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</si>
  <si>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</si>
  <si>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</si>
  <si>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</si>
  <si>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</si>
  <si>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</si>
  <si>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</si>
  <si>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</si>
  <si>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</si>
  <si>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</si>
  <si>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</si>
  <si>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</si>
  <si>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</si>
  <si>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</si>
  <si>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</si>
  <si>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</si>
  <si>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</si>
  <si>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</si>
  <si>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</si>
  <si>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</si>
  <si>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</si>
  <si>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</si>
  <si>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</si>
  <si>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</si>
  <si>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</si>
  <si>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</si>
  <si>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</si>
  <si>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</si>
  <si>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</si>
  <si>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</si>
  <si>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</si>
  <si>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</si>
  <si>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</si>
  <si>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</si>
  <si>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</si>
  <si>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</si>
  <si>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</si>
  <si>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</si>
  <si>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</si>
  <si>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</si>
  <si>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</si>
  <si>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</si>
  <si>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</si>
  <si>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</si>
  <si>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</si>
  <si>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</si>
  <si>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</si>
  <si>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</si>
  <si>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</si>
  <si>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</si>
  <si>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</si>
  <si>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</si>
  <si>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</si>
  <si>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</si>
  <si>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</si>
  <si>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</si>
  <si>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</si>
  <si>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</si>
  <si>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</si>
  <si>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</si>
  <si>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</si>
  <si>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</si>
  <si>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</si>
  <si>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</si>
  <si>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</si>
  <si>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</si>
  <si>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</si>
  <si>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</si>
  <si>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</si>
  <si>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</si>
  <si>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</si>
  <si>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</si>
  <si>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</si>
  <si>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</si>
  <si>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</si>
  <si>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</si>
  <si>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</si>
  <si>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</si>
  <si>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</si>
  <si>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</si>
  <si>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</si>
  <si>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</si>
  <si>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</si>
  <si>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</si>
  <si>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</si>
  <si>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</si>
  <si>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</si>
  <si>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</si>
  <si>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</si>
  <si>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</si>
  <si>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</si>
  <si>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</si>
  <si>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</si>
  <si>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</si>
  <si>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</si>
  <si>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</si>
  <si>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</si>
  <si>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</si>
  <si>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</si>
  <si>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</si>
  <si>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</si>
  <si>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</si>
  <si>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</si>
  <si>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</si>
  <si>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</si>
  <si>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</si>
  <si>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</si>
  <si>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</si>
  <si>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</si>
  <si>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</si>
  <si>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</si>
  <si>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</si>
  <si>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</si>
  <si>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</si>
  <si>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</si>
  <si>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</si>
  <si>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</si>
  <si>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</si>
  <si>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</si>
  <si>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</si>
  <si>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</si>
  <si>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</si>
  <si>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</si>
  <si>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</si>
  <si>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</si>
  <si>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</si>
  <si>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</si>
  <si>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</si>
  <si>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</si>
  <si>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</si>
  <si>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</si>
  <si>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</si>
  <si>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</si>
  <si>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</si>
  <si>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</si>
  <si>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</si>
  <si>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</si>
  <si>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</si>
  <si>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</si>
  <si>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</si>
  <si>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</si>
  <si>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</si>
  <si>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</si>
  <si>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</si>
  <si>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</si>
  <si>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</si>
  <si>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</si>
  <si>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</si>
  <si>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</si>
  <si>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</si>
  <si>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</si>
  <si>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</si>
  <si>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</si>
  <si>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</si>
  <si>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</si>
  <si>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</si>
  <si>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</si>
  <si>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</si>
  <si>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</si>
  <si>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</si>
  <si>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</si>
  <si>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</si>
  <si>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</si>
  <si>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</si>
  <si>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</si>
  <si>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</si>
  <si>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</si>
  <si>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</si>
  <si>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</si>
  <si>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</si>
  <si>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</si>
  <si>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</si>
  <si>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</si>
  <si>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</si>
  <si>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</si>
  <si>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</si>
  <si>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</si>
  <si>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</si>
  <si>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</si>
  <si>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</si>
  <si>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</si>
  <si>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</si>
  <si>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</si>
  <si>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</si>
  <si>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</si>
  <si>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</si>
  <si>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</si>
  <si>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</si>
  <si>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</si>
  <si>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</si>
  <si>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</si>
  <si>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</si>
  <si>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</si>
  <si>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</si>
  <si>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</si>
  <si>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</si>
  <si>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</si>
  <si>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</si>
  <si>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</si>
  <si>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</si>
  <si>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</si>
  <si>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</si>
  <si>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</si>
  <si>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</si>
  <si>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</si>
  <si>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</si>
  <si>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</si>
  <si>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</si>
  <si>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</si>
  <si>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</si>
  <si>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</si>
  <si>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</si>
  <si>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</si>
  <si>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</si>
  <si>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</si>
  <si>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</si>
  <si>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</si>
  <si>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</si>
  <si>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</si>
  <si>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</si>
  <si>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</si>
  <si>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</si>
  <si>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</si>
  <si>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</si>
  <si>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</si>
  <si>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</si>
  <si>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</si>
  <si>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</si>
  <si>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</si>
  <si>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</si>
  <si>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</si>
  <si>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</si>
  <si>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</si>
  <si>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</si>
  <si>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</si>
  <si>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</si>
  <si>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</si>
  <si>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</si>
  <si>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</si>
  <si>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</si>
  <si>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</si>
  <si>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</si>
  <si>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</si>
  <si>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</si>
  <si>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</si>
  <si>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</si>
  <si>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</si>
  <si>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</si>
  <si>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</si>
  <si>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</si>
  <si>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</si>
  <si>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</si>
  <si>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</si>
  <si>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</si>
  <si>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</si>
  <si>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</si>
  <si>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</si>
  <si>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</si>
  <si>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</si>
  <si>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</si>
  <si>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</si>
  <si>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</si>
  <si>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</si>
  <si>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</si>
  <si>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</si>
  <si>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</si>
  <si>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</si>
  <si>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</si>
  <si>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</si>
  <si>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</si>
  <si>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</si>
  <si>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</si>
  <si>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</si>
  <si>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</si>
  <si>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</si>
  <si>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</si>
  <si>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</si>
  <si>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</si>
  <si>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</si>
  <si>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</si>
  <si>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</si>
  <si>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</si>
  <si>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</si>
  <si>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</si>
  <si>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</si>
  <si>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</si>
  <si>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</si>
  <si>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</si>
  <si>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</si>
  <si>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</si>
  <si>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</si>
  <si>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</si>
  <si>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</si>
  <si>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</si>
  <si>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</si>
  <si>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</si>
  <si>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</si>
  <si>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</si>
  <si>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</si>
  <si>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</si>
  <si>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</si>
  <si>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</si>
  <si>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</si>
  <si>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</si>
  <si>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</si>
  <si>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</si>
  <si>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</si>
  <si>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</si>
  <si>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</si>
  <si>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</si>
  <si>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</si>
  <si>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</si>
  <si>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</si>
  <si>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</si>
  <si>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</si>
  <si>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</si>
  <si>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</si>
  <si>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</si>
  <si>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</si>
  <si>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</si>
  <si>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</si>
  <si>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</si>
  <si>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</si>
  <si>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</si>
  <si>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</si>
  <si>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</si>
  <si>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</si>
  <si>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</si>
  <si>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</si>
  <si>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</si>
  <si>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</si>
  <si>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</si>
  <si>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</si>
  <si>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</si>
  <si>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</si>
  <si>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</si>
  <si>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</si>
  <si>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</si>
  <si>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</si>
  <si>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</si>
  <si>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</si>
  <si>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</si>
  <si>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</si>
  <si>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</si>
  <si>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</si>
  <si>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</si>
  <si>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</si>
  <si>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</si>
  <si>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</si>
  <si>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</si>
  <si>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</si>
  <si>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</si>
  <si>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</si>
  <si>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</si>
  <si>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</si>
  <si>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</si>
  <si>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</si>
  <si>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</si>
  <si>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</si>
  <si>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</si>
  <si>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</si>
  <si>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</si>
  <si>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</si>
  <si>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</si>
  <si>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</si>
  <si>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</si>
  <si>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</si>
  <si>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</si>
  <si>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</si>
  <si>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</si>
  <si>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</si>
  <si>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</si>
  <si>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</si>
  <si>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</si>
  <si>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</si>
  <si>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</si>
  <si>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</si>
  <si>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</si>
  <si>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</si>
  <si>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</si>
  <si>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</si>
  <si>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</si>
  <si>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</si>
  <si>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</si>
  <si>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</si>
  <si>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</si>
  <si>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</si>
  <si>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</si>
  <si>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</si>
  <si>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</si>
  <si>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</si>
  <si>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</si>
  <si>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</si>
  <si>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</si>
  <si>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</si>
  <si>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</si>
  <si>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</si>
  <si>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</si>
  <si>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</si>
  <si>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</si>
  <si>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</si>
  <si>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</si>
  <si>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</si>
  <si>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</si>
  <si>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</si>
  <si>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</si>
  <si>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</si>
  <si>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</si>
  <si>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</si>
  <si>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</si>
  <si>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</si>
  <si>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</si>
  <si>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</si>
  <si>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</si>
  <si>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</si>
  <si>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</si>
  <si>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</si>
  <si>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</si>
  <si>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</si>
  <si>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</si>
  <si>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</si>
  <si>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</si>
  <si>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</si>
  <si>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</si>
  <si>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</si>
  <si>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</si>
  <si>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</si>
  <si>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</si>
  <si>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</si>
  <si>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</si>
  <si>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</si>
  <si>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</si>
  <si>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</si>
  <si>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</si>
  <si>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</si>
  <si>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</si>
  <si>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</si>
  <si>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</si>
  <si>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</si>
  <si>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</si>
  <si>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</si>
  <si>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</si>
  <si>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</si>
  <si>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</si>
  <si>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</si>
  <si>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</si>
  <si>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</si>
  <si>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</si>
  <si>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</si>
  <si>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</si>
  <si>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</si>
  <si>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</si>
  <si>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</si>
  <si>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</si>
  <si>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</si>
  <si>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</si>
  <si>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</si>
  <si>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</si>
  <si>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</si>
  <si>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</si>
  <si>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</si>
  <si>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</si>
  <si>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</si>
  <si>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</si>
  <si>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</si>
  <si>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</si>
  <si>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</si>
  <si>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</si>
  <si>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</si>
  <si>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</si>
  <si>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</si>
  <si>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</si>
  <si>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</si>
  <si>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</si>
  <si>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</si>
  <si>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</si>
  <si>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</si>
  <si>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</si>
  <si>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</si>
  <si>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</si>
  <si>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</si>
  <si>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</si>
  <si>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</si>
  <si>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</si>
  <si>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</si>
  <si>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</si>
  <si>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</si>
  <si>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</si>
  <si>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</si>
  <si>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</si>
  <si>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</si>
  <si>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</si>
  <si>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</si>
  <si>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</si>
  <si>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</si>
  <si>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</si>
  <si>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</si>
  <si>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</si>
  <si>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</si>
  <si>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</si>
  <si>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</si>
  <si>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</si>
  <si>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</si>
  <si>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</si>
  <si>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</si>
  <si>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</si>
  <si>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</si>
  <si>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</si>
  <si>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</si>
  <si>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</si>
  <si>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</si>
  <si>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</si>
  <si>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</si>
  <si>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</si>
  <si>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</si>
  <si>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</si>
  <si>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</si>
  <si>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</si>
  <si>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</si>
  <si>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</si>
  <si>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</si>
  <si>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</si>
  <si>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</si>
  <si>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</si>
  <si>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</si>
  <si>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</si>
  <si>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</si>
  <si>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</si>
  <si>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</si>
  <si>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</si>
  <si>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</si>
  <si>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</si>
  <si>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</si>
  <si>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</si>
  <si>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</si>
  <si>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</si>
  <si>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</si>
  <si>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</si>
  <si>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</si>
  <si>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</si>
  <si>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</si>
  <si>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</si>
  <si>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</si>
  <si>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</si>
  <si>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</si>
  <si>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</si>
  <si>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</si>
  <si>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</si>
  <si>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</si>
  <si>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</si>
  <si>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</si>
  <si>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</si>
  <si>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</si>
  <si>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</si>
  <si>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</si>
  <si>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</si>
  <si>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</si>
  <si>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</si>
  <si>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</si>
  <si>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</si>
  <si>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</si>
  <si>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</si>
  <si>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</si>
  <si>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</si>
  <si>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</si>
  <si>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</si>
  <si>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</si>
  <si>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</si>
  <si>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</si>
  <si>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</si>
  <si>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</si>
  <si>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</si>
  <si>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</si>
  <si>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</si>
  <si>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</si>
  <si>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</si>
  <si>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</si>
  <si>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</si>
  <si>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</si>
  <si>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</si>
  <si>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</si>
  <si>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</si>
  <si>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</si>
  <si>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</si>
  <si>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</si>
  <si>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</si>
  <si>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</si>
  <si>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</si>
  <si>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</si>
  <si>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</si>
  <si>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</si>
  <si>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</si>
  <si>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</si>
  <si>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</si>
  <si>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</si>
  <si>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</si>
  <si>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</si>
  <si>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</si>
  <si>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</si>
  <si>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</si>
  <si>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</si>
  <si>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</si>
  <si>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</si>
  <si>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</si>
  <si>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</si>
  <si>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</si>
  <si>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</si>
  <si>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</si>
  <si>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</si>
  <si>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</si>
  <si>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</si>
  <si>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</si>
  <si>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</si>
  <si>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</si>
  <si>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</si>
  <si>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</si>
  <si>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</si>
  <si>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</si>
  <si>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</si>
  <si>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</si>
  <si>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</si>
  <si>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</si>
  <si>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</si>
  <si>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</si>
  <si>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</si>
  <si>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</si>
  <si>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</si>
  <si>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</si>
  <si>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</si>
  <si>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</si>
  <si>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</si>
  <si>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</si>
  <si>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</si>
  <si>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</si>
  <si>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</si>
  <si>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</si>
  <si>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</si>
  <si>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</si>
  <si>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</si>
  <si>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</si>
  <si>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</si>
  <si>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</si>
  <si>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</si>
  <si>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</si>
  <si>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</si>
  <si>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</si>
  <si>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</si>
  <si>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</si>
  <si>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</si>
  <si>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</si>
  <si>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</si>
  <si>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</si>
  <si>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</si>
  <si>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</si>
  <si>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</si>
  <si>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</si>
  <si>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</si>
  <si>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</si>
  <si>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</si>
  <si>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</si>
  <si>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</si>
  <si>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</si>
  <si>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</si>
  <si>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</si>
  <si>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</si>
  <si>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</si>
  <si>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</si>
  <si>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</si>
  <si>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</si>
  <si>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</si>
  <si>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</si>
  <si>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</si>
  <si>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</si>
  <si>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</si>
  <si>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</si>
  <si>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</si>
  <si>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</si>
  <si>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</si>
  <si>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</si>
  <si>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</si>
  <si>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</si>
  <si>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</si>
  <si>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</si>
  <si>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</si>
  <si>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</si>
  <si>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</si>
  <si>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</si>
  <si>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</si>
  <si>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</si>
  <si>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</si>
  <si>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</si>
  <si>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</si>
  <si>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</si>
  <si>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</si>
  <si>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</si>
  <si>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</si>
  <si>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</si>
  <si>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</si>
  <si>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</si>
  <si>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</si>
  <si>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</si>
  <si>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</si>
  <si>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</si>
  <si>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</si>
  <si>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</si>
  <si>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</si>
  <si>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</si>
  <si>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</si>
  <si>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</si>
  <si>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</si>
  <si>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</si>
  <si>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</si>
  <si>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</si>
  <si>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</si>
  <si>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</si>
  <si>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</si>
  <si>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</si>
  <si>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</si>
  <si>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</si>
  <si>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</si>
  <si>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</si>
  <si>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</si>
  <si>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</si>
  <si>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</si>
  <si>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</si>
  <si>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</si>
  <si>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</si>
  <si>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</si>
  <si>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</si>
  <si>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</si>
  <si>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</si>
  <si>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</si>
  <si>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</si>
  <si>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</si>
  <si>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</si>
  <si>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</si>
  <si>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</si>
  <si>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</si>
  <si>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</si>
  <si>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</si>
  <si>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</si>
  <si>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</si>
  <si>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</si>
  <si>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</si>
  <si>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</si>
  <si>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</si>
  <si>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</si>
  <si>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</si>
  <si>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</si>
  <si>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</si>
  <si>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</si>
  <si>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</si>
  <si>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</si>
  <si>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</si>
  <si>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</si>
  <si>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</si>
  <si>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</si>
  <si>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</si>
  <si>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</si>
  <si>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</si>
  <si>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</si>
  <si>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</si>
  <si>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</si>
  <si>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</si>
  <si>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</si>
  <si>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</si>
  <si>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</si>
  <si>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</si>
  <si>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</si>
  <si>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</si>
  <si>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</si>
  <si>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</si>
  <si>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</si>
  <si>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</si>
  <si>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</si>
  <si>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</si>
  <si>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</si>
  <si>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</si>
  <si>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</si>
  <si>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</si>
  <si>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</si>
  <si>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</si>
  <si>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</si>
  <si>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</si>
  <si>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</si>
  <si>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</si>
  <si>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</si>
  <si>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</si>
  <si>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</si>
  <si>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</si>
  <si>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</si>
  <si>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</si>
  <si>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</si>
  <si>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</si>
  <si>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</si>
  <si>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</si>
  <si>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</si>
  <si>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</si>
  <si>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</si>
  <si>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</si>
  <si>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</si>
  <si>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</si>
  <si>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</si>
  <si>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</si>
  <si>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</si>
  <si>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</si>
  <si>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</si>
  <si>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</si>
  <si>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</si>
  <si>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</si>
  <si>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</si>
  <si>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</si>
  <si>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</si>
  <si>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</si>
  <si>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</si>
  <si>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</si>
  <si>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</si>
  <si>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</si>
  <si>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</si>
  <si>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</si>
  <si>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</si>
  <si>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</si>
  <si>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</si>
  <si>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</si>
  <si>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</si>
  <si>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</si>
  <si>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</si>
  <si>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</si>
  <si>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</si>
  <si>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</si>
  <si>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</si>
  <si>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</si>
  <si>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</si>
  <si>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</si>
  <si>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</si>
  <si>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</si>
  <si>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</si>
  <si>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</si>
  <si>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</si>
  <si>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</si>
  <si>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</si>
  <si>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</si>
  <si>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</si>
  <si>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</si>
  <si>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</si>
  <si>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</si>
  <si>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</si>
  <si>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</si>
  <si>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</si>
  <si>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</si>
  <si>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</si>
  <si>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</si>
  <si>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</si>
  <si>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</si>
  <si>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</si>
  <si>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</si>
  <si>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</si>
  <si>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</si>
  <si>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</si>
  <si>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</si>
  <si>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</si>
  <si>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</si>
  <si>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</si>
  <si>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</si>
  <si>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</si>
  <si>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</si>
  <si>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</si>
  <si>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</si>
  <si>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</si>
  <si>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</si>
  <si>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</si>
  <si>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</si>
  <si>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</si>
  <si>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</si>
  <si>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</si>
  <si>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</si>
  <si>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</si>
  <si>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</si>
  <si>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</si>
  <si>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</si>
  <si>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</si>
  <si>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</si>
  <si>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</si>
  <si>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</si>
  <si>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</si>
  <si>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</si>
  <si>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</si>
  <si>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</si>
  <si>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</si>
  <si>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</si>
  <si>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</si>
  <si>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</si>
  <si>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</si>
  <si>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</si>
  <si>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</si>
  <si>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</si>
  <si>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</si>
  <si>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</si>
  <si>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</si>
  <si>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</si>
  <si>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</si>
  <si>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</si>
  <si>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</si>
  <si>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</si>
  <si>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</si>
  <si>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</si>
  <si>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</si>
  <si>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</si>
  <si>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</si>
  <si>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</si>
  <si>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</si>
  <si>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</si>
  <si>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</si>
  <si>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</si>
  <si>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</si>
  <si>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</si>
  <si>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</si>
  <si>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</si>
  <si>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</si>
  <si>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</si>
  <si>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</si>
  <si>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</si>
  <si>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</si>
  <si>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</si>
  <si>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</si>
  <si>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</si>
  <si>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</si>
  <si>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</si>
  <si>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</si>
  <si>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</si>
  <si>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</si>
  <si>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</si>
  <si>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</si>
  <si>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</si>
  <si>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</si>
  <si>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</si>
  <si>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</si>
  <si>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</si>
  <si>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</si>
  <si>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</si>
  <si>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</si>
  <si>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</si>
  <si>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</si>
  <si>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</si>
  <si>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</si>
  <si>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</si>
  <si>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</si>
  <si>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</si>
  <si>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</si>
  <si>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</si>
  <si>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</si>
  <si>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</si>
  <si>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</si>
  <si>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</si>
  <si>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</si>
  <si>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</si>
  <si>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</si>
  <si>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</si>
  <si>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</si>
  <si>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</si>
  <si>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</si>
  <si>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</si>
  <si>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</si>
  <si>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</si>
  <si>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</si>
  <si>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</si>
  <si>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</si>
  <si>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</si>
  <si>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</si>
  <si>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</si>
  <si>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</si>
  <si>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</si>
  <si>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</si>
  <si>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</si>
  <si>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</si>
  <si>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</si>
  <si>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</si>
  <si>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</si>
  <si>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</si>
  <si>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</si>
  <si>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</si>
  <si>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</si>
  <si>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</si>
  <si>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</si>
  <si>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</si>
  <si>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</si>
  <si>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</si>
  <si>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</si>
  <si>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</si>
  <si>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</si>
  <si>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</si>
  <si>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</si>
  <si>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</si>
  <si>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</si>
  <si>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</si>
  <si>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</si>
  <si>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</si>
  <si>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</si>
  <si>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</si>
  <si>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</si>
  <si>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</si>
  <si>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</si>
  <si>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</si>
  <si>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</si>
  <si>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</si>
  <si>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</si>
  <si>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</si>
  <si>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</si>
  <si>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</si>
  <si>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</si>
  <si>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</si>
  <si>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</si>
  <si>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</si>
  <si>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</si>
  <si>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</si>
  <si>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</si>
  <si>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</si>
  <si>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</si>
  <si>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</si>
  <si>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</si>
  <si>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</si>
  <si>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</si>
  <si>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</si>
  <si>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</si>
  <si>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</si>
  <si>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</si>
  <si>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</si>
  <si>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</si>
  <si>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</si>
  <si>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</si>
  <si>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</si>
  <si>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</si>
  <si>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</si>
  <si>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</si>
  <si>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</si>
  <si>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</si>
  <si>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</si>
  <si>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</si>
  <si>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</si>
  <si>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</si>
  <si>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</si>
  <si>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</si>
  <si>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</si>
  <si>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</si>
  <si>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</si>
  <si>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</si>
  <si>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</si>
  <si>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</si>
  <si>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</si>
  <si>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</si>
  <si>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</si>
  <si>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</si>
  <si>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</si>
  <si>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</si>
  <si>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</si>
  <si>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</si>
  <si>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</si>
  <si>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</si>
  <si>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</si>
  <si>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</si>
  <si>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</si>
  <si>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</si>
  <si>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</si>
  <si>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</si>
  <si>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</si>
  <si>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</si>
  <si>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</si>
  <si>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</si>
  <si>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</si>
  <si>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</si>
  <si>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</si>
  <si>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</si>
  <si>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</si>
  <si>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</si>
  <si>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</si>
  <si>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</si>
  <si>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</si>
  <si>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</si>
  <si>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</si>
  <si>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</si>
  <si>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</si>
  <si>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</si>
  <si>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</si>
  <si>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</si>
  <si>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</si>
  <si>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</si>
  <si>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</si>
  <si>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</si>
  <si>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</si>
  <si>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</si>
  <si>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</si>
  <si>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</si>
  <si>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</si>
  <si>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</si>
  <si>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</si>
  <si>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</si>
  <si>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</si>
  <si>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</si>
  <si>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</si>
  <si>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</si>
  <si>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</si>
  <si>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</si>
  <si>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</si>
  <si>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</si>
  <si>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</si>
  <si>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</si>
  <si>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</si>
  <si>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</si>
  <si>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</si>
  <si>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</si>
  <si>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</si>
  <si>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</si>
  <si>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</si>
  <si>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</si>
  <si>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</si>
  <si>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</si>
  <si>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</si>
  <si>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</si>
  <si>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</si>
  <si>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</si>
  <si>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</si>
  <si>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</si>
  <si>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</si>
  <si>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</si>
  <si>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</si>
  <si>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</si>
  <si>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</si>
  <si>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</si>
  <si>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</si>
  <si>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</si>
  <si>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</si>
  <si>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</si>
  <si>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</si>
  <si>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</si>
  <si>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</si>
  <si>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</si>
  <si>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</si>
  <si>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</si>
  <si>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</si>
  <si>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</si>
  <si>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</si>
  <si>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</si>
  <si>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</si>
  <si>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</si>
  <si>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</si>
  <si>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</si>
  <si>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</si>
  <si>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</si>
  <si>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</si>
  <si>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</si>
  <si>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</si>
  <si>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</si>
  <si>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</si>
  <si>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</si>
  <si>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</si>
  <si>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</si>
  <si>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</si>
  <si>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</si>
  <si>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</si>
  <si>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</si>
  <si>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</si>
  <si>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</si>
  <si>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</si>
  <si>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</si>
  <si>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</si>
  <si>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</si>
  <si>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</si>
  <si>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</si>
  <si>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</si>
  <si>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</si>
  <si>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</si>
  <si>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</si>
  <si>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</si>
  <si>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</si>
  <si>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</si>
  <si>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</si>
  <si>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</si>
  <si>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</si>
  <si>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</si>
  <si>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</si>
  <si>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</si>
  <si>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</si>
  <si>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</si>
  <si>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</si>
  <si>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</si>
  <si>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</si>
  <si>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</si>
  <si>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</si>
  <si>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</si>
  <si>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</si>
  <si>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</si>
  <si>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</si>
  <si>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</si>
  <si>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</si>
  <si>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</si>
  <si>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</si>
  <si>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</si>
  <si>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</si>
  <si>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</si>
  <si>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</si>
  <si>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</si>
  <si>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</si>
  <si>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</si>
  <si>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</si>
  <si>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</si>
  <si>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</si>
  <si>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</si>
  <si>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</si>
  <si>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</si>
  <si>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</si>
  <si>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</si>
  <si>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</si>
  <si>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</si>
  <si>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</si>
  <si>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</si>
  <si>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</si>
  <si>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</si>
  <si>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</si>
  <si>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</si>
  <si>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</si>
  <si>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</si>
  <si>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</si>
  <si>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</si>
  <si>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</si>
  <si>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</si>
  <si>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</si>
  <si>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</si>
  <si>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</si>
  <si>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</si>
  <si>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</si>
  <si>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</si>
  <si>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</si>
  <si>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</si>
  <si>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</si>
  <si>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</si>
  <si>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</si>
  <si>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</si>
  <si>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</si>
  <si>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</si>
  <si>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</si>
  <si>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</si>
  <si>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</si>
  <si>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</si>
  <si>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</si>
  <si>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</si>
  <si>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</si>
  <si>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</si>
  <si>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</si>
  <si>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</si>
  <si>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</si>
  <si>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</si>
  <si>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</si>
  <si>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</si>
  <si>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</si>
  <si>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</si>
  <si>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</si>
  <si>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</si>
  <si>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</si>
  <si>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</si>
  <si>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</si>
  <si>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</si>
  <si>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</si>
  <si>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</si>
  <si>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</si>
  <si>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</si>
  <si>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</si>
  <si>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</si>
  <si>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</si>
  <si>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</si>
  <si>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</si>
  <si>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</si>
  <si>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</si>
  <si>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</si>
  <si>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</si>
  <si>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</si>
  <si>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</si>
  <si>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</si>
  <si>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</si>
  <si>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</si>
  <si>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</si>
  <si>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</si>
  <si>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</si>
  <si>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</si>
  <si>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</si>
  <si>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</si>
  <si>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</si>
  <si>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</si>
  <si>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</si>
  <si>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</si>
  <si>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</si>
  <si>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</si>
  <si>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</si>
  <si>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</si>
  <si>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</si>
  <si>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</si>
  <si>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</si>
  <si>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</si>
  <si>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</si>
  <si>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</si>
  <si>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</si>
  <si>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</si>
  <si>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</si>
  <si>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</si>
  <si>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</si>
  <si>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</si>
  <si>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</si>
  <si>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</si>
  <si>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</si>
  <si>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</si>
  <si>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</si>
  <si>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</si>
  <si>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</si>
  <si>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</si>
  <si>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</si>
  <si>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</si>
  <si>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</si>
  <si>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</si>
  <si>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</si>
  <si>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</si>
  <si>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</si>
  <si>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</si>
  <si>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</si>
  <si>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</si>
  <si>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</si>
  <si>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</si>
  <si>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</si>
  <si>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</si>
  <si>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</si>
  <si>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</si>
  <si>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</si>
  <si>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</si>
  <si>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</si>
  <si>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</si>
  <si>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</si>
  <si>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</si>
  <si>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</si>
  <si>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</si>
  <si>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</si>
  <si>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</si>
  <si>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</si>
  <si>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</si>
  <si>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</si>
  <si>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</si>
  <si>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</si>
  <si>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</si>
  <si>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</si>
  <si>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</si>
  <si>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</si>
  <si>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</si>
  <si>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</si>
  <si>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</si>
  <si>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</si>
  <si>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</si>
  <si>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</si>
  <si>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</si>
  <si>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</si>
  <si>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</si>
  <si>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</si>
  <si>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</si>
  <si>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</si>
  <si>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</si>
  <si>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</si>
  <si>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</si>
  <si>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</si>
  <si>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</si>
  <si>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</si>
  <si>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</si>
  <si>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</si>
  <si>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</si>
  <si>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</si>
  <si>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</si>
  <si>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</si>
  <si>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</si>
  <si>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</si>
  <si>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</si>
  <si>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</si>
  <si>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</si>
  <si>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</si>
  <si>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</si>
  <si>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</si>
  <si>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</si>
  <si>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</si>
  <si>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</si>
  <si>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</si>
  <si>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</si>
  <si>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</si>
  <si>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</si>
  <si>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</si>
  <si>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</si>
  <si>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</si>
  <si>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</si>
  <si>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</si>
  <si>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</si>
  <si>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</si>
  <si>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</si>
  <si>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</si>
  <si>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</si>
  <si>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</si>
  <si>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</si>
  <si>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</si>
  <si>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</si>
  <si>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</si>
  <si>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</si>
  <si>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</si>
  <si>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</si>
  <si>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</si>
  <si>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</si>
  <si>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</si>
  <si>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</si>
  <si>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</si>
  <si>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</si>
  <si>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</si>
  <si>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</si>
  <si>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</si>
  <si>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</si>
  <si>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</si>
  <si>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</si>
  <si>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</si>
  <si>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</si>
  <si>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</si>
  <si>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</si>
  <si>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</si>
  <si>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</si>
  <si>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</si>
  <si>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</si>
  <si>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</si>
  <si>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</si>
  <si>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</si>
  <si>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</si>
  <si>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</si>
  <si>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</si>
  <si>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</si>
  <si>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</si>
  <si>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</si>
  <si>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</si>
  <si>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</si>
  <si>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</si>
  <si>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</si>
  <si>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</si>
  <si>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</si>
  <si>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</si>
  <si>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</si>
  <si>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</si>
  <si>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</si>
  <si>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</si>
  <si>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</si>
  <si>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</si>
  <si>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</si>
  <si>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</si>
  <si>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</si>
  <si>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</si>
  <si>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</si>
  <si>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</si>
  <si>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</si>
  <si>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</si>
  <si>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</si>
  <si>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</si>
  <si>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</si>
  <si>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</si>
  <si>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</si>
  <si>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</si>
  <si>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</si>
  <si>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</si>
  <si>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</si>
  <si>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</si>
  <si>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</si>
  <si>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</si>
  <si>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</si>
  <si>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</si>
  <si>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</si>
  <si>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</si>
  <si>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</si>
  <si>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</si>
  <si>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</si>
  <si>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</si>
  <si>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</si>
  <si>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</si>
  <si>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</si>
  <si>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</si>
  <si>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</si>
  <si>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</si>
  <si>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</si>
  <si>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</si>
  <si>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</si>
  <si>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</si>
  <si>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</si>
  <si>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</si>
  <si>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</si>
  <si>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</si>
  <si>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</si>
  <si>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</si>
  <si>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</si>
  <si>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</si>
  <si>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</si>
  <si>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</si>
  <si>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</si>
  <si>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</si>
  <si>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</si>
  <si>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</si>
  <si>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</si>
  <si>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</si>
  <si>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</si>
  <si>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</si>
  <si>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</si>
  <si>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</si>
  <si>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</si>
  <si>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</si>
  <si>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</si>
  <si>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</si>
  <si>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</si>
  <si>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</si>
  <si>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</si>
  <si>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</si>
  <si>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</si>
  <si>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</si>
  <si>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</si>
  <si>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</si>
  <si>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</si>
  <si>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</si>
  <si>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</si>
  <si>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</si>
  <si>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</si>
  <si>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</si>
  <si>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</si>
  <si>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</si>
  <si>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</si>
  <si>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</si>
  <si>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</si>
  <si>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</si>
  <si>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</si>
  <si>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</si>
  <si>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</si>
  <si>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</si>
  <si>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</si>
  <si>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</si>
  <si>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</si>
  <si>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</si>
  <si>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</si>
  <si>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</si>
  <si>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</si>
  <si>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</si>
  <si>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</si>
  <si>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</si>
  <si>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</si>
  <si>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</si>
  <si>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</si>
  <si>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</si>
  <si>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</si>
  <si>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</si>
  <si>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</si>
  <si>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</si>
  <si>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</si>
  <si>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</si>
  <si>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</si>
  <si>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</si>
  <si>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</si>
  <si>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</si>
  <si>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</si>
  <si>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</si>
  <si>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</si>
  <si>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</si>
  <si>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</si>
  <si>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</si>
  <si>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</si>
  <si>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</si>
  <si>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</si>
  <si>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</si>
  <si>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</si>
  <si>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</si>
  <si>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</si>
  <si>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</si>
  <si>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</si>
  <si>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</si>
  <si>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</si>
  <si>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</si>
  <si>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</si>
  <si>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</si>
  <si>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</si>
  <si>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</si>
  <si>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</si>
  <si>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</si>
  <si>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</si>
  <si>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</si>
  <si>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</si>
  <si>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</si>
  <si>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</si>
  <si>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</si>
  <si>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</si>
  <si>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</si>
  <si>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</si>
  <si>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</si>
  <si>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</si>
  <si>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</si>
  <si>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</si>
  <si>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</si>
  <si>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</si>
  <si>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</si>
  <si>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</si>
  <si>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</si>
  <si>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</si>
  <si>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</si>
  <si>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</si>
  <si>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</si>
  <si>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</si>
  <si>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</si>
  <si>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</si>
  <si>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</si>
  <si>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</si>
  <si>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</si>
  <si>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</si>
  <si>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</si>
  <si>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</si>
  <si>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</si>
  <si>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</si>
  <si>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</si>
  <si>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</si>
  <si>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</si>
  <si>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</si>
  <si>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</si>
  <si>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</si>
  <si>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</si>
  <si>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</si>
  <si>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</si>
  <si>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</si>
  <si>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</si>
  <si>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</si>
  <si>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</si>
  <si>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</si>
  <si>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</si>
  <si>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</si>
  <si>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</si>
  <si>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</si>
  <si>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</si>
  <si>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</si>
  <si>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</si>
  <si>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</si>
  <si>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</si>
  <si>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</si>
  <si>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</si>
  <si>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</si>
  <si>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</si>
  <si>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</si>
  <si>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</si>
  <si>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</si>
  <si>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</si>
  <si>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</si>
  <si>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</si>
  <si>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</si>
  <si>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</si>
  <si>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</si>
  <si>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</si>
  <si>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</si>
  <si>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</si>
  <si>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</si>
  <si>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</si>
  <si>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</si>
  <si>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</si>
  <si>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</si>
  <si>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</si>
  <si>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</si>
  <si>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</si>
  <si>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</si>
  <si>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</si>
  <si>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</si>
  <si>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</si>
  <si>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</si>
  <si>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</si>
  <si>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</si>
  <si>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</si>
  <si>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</si>
  <si>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</si>
  <si>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</si>
  <si>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</si>
  <si>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</si>
  <si>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</si>
  <si>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</si>
  <si>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</si>
  <si>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</si>
  <si>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</si>
  <si>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</si>
  <si>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</si>
  <si>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</si>
  <si>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</si>
  <si>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</si>
  <si>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</si>
  <si>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</si>
  <si>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</si>
  <si>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</si>
  <si>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</si>
  <si>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</si>
  <si>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</si>
  <si>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</si>
  <si>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</si>
  <si>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</si>
  <si>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</si>
  <si>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</si>
  <si>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</si>
  <si>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</si>
  <si>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</si>
  <si>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</si>
  <si>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</si>
  <si>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</si>
  <si>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</si>
  <si>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</si>
  <si>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</si>
  <si>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</si>
  <si>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</si>
  <si>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</si>
  <si>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</si>
  <si>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</si>
  <si>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</si>
  <si>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</si>
  <si>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</si>
  <si>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</si>
  <si>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</si>
  <si>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</si>
  <si>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</si>
  <si>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</si>
  <si>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</si>
  <si>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</si>
  <si>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</si>
  <si>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</si>
  <si>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</si>
  <si>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</si>
  <si>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</si>
  <si>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</si>
  <si>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</si>
  <si>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</si>
  <si>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</si>
  <si>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</si>
  <si>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</si>
  <si>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</si>
  <si>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</si>
  <si>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</si>
  <si>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</si>
  <si>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</si>
  <si>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</si>
  <si>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</si>
  <si>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</si>
  <si>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</si>
  <si>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</si>
  <si>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</si>
  <si>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</si>
  <si>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</si>
  <si>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</si>
  <si>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</si>
  <si>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</si>
  <si>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</si>
  <si>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</si>
  <si>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</si>
  <si>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</si>
  <si>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</si>
  <si>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</si>
  <si>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</si>
  <si>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</si>
  <si>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</si>
  <si>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</si>
  <si>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</si>
  <si>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</si>
  <si>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</si>
  <si>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</si>
  <si>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</si>
  <si>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</si>
  <si>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</si>
  <si>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</si>
  <si>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</si>
  <si>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</si>
  <si>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</si>
  <si>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</si>
  <si>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</si>
  <si>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</si>
  <si>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</si>
  <si>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</si>
  <si>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</si>
  <si>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</si>
  <si>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</si>
  <si>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</si>
  <si>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</si>
  <si>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</si>
  <si>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</si>
  <si>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</si>
  <si>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</si>
  <si>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</si>
  <si>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</si>
  <si>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</si>
  <si>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</si>
  <si>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</si>
  <si>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</si>
  <si>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</si>
  <si>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</si>
  <si>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</si>
  <si>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</si>
  <si>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</si>
  <si>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</si>
  <si>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</si>
  <si>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</si>
  <si>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</si>
  <si>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</si>
  <si>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</si>
  <si>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</si>
  <si>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</si>
  <si>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</si>
  <si>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</si>
  <si>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</si>
  <si>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</si>
  <si>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</si>
  <si>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</si>
  <si>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</si>
  <si>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</si>
  <si>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</si>
  <si>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</si>
  <si>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</si>
  <si>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</si>
  <si>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</si>
  <si>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</si>
  <si>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</si>
  <si>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</si>
  <si>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</si>
  <si>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</si>
  <si>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</si>
  <si>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</si>
  <si>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</si>
  <si>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</si>
  <si>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</si>
  <si>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</si>
  <si>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</si>
  <si>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</si>
  <si>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</si>
  <si>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</si>
  <si>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</si>
  <si>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</si>
  <si>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</si>
  <si>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</si>
  <si>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</si>
  <si>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</si>
  <si>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</si>
  <si>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</si>
  <si>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</si>
  <si>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</si>
  <si>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</si>
  <si>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</si>
  <si>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</si>
  <si>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</si>
  <si>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</si>
  <si>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</si>
  <si>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</si>
  <si>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</si>
  <si>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</si>
  <si>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</si>
  <si>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</si>
  <si>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</si>
  <si>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</si>
  <si>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</si>
  <si>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</si>
  <si>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</si>
  <si>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</si>
  <si>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</si>
  <si>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</si>
  <si>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</si>
  <si>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</si>
  <si>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</si>
  <si>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</si>
  <si>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</si>
  <si>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</si>
  <si>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</si>
  <si>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</si>
  <si>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</si>
  <si>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</si>
  <si>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</si>
  <si>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</si>
  <si>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</si>
  <si>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</si>
  <si>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</si>
  <si>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</si>
  <si>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</si>
  <si>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</si>
  <si>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</si>
  <si>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</si>
  <si>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</si>
  <si>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</si>
  <si>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</si>
  <si>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</si>
  <si>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</si>
  <si>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</si>
  <si>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</si>
  <si>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</si>
  <si>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</si>
  <si>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</si>
  <si>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</si>
  <si>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</si>
  <si>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</si>
  <si>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</si>
  <si>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</si>
  <si>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</si>
  <si>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</si>
  <si>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</si>
  <si>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</si>
  <si>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</si>
  <si>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</si>
  <si>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</si>
  <si>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</si>
  <si>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</si>
  <si>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</si>
  <si>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</si>
  <si>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</si>
  <si>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</si>
  <si>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</si>
  <si>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</si>
  <si>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</si>
  <si>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</si>
  <si>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</si>
  <si>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</si>
  <si>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</si>
  <si>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</si>
  <si>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</si>
  <si>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</si>
  <si>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</si>
  <si>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</si>
  <si>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</si>
  <si>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</si>
  <si>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</si>
  <si>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</si>
  <si>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</si>
  <si>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</si>
  <si>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</si>
  <si>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</si>
  <si>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</si>
  <si>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</si>
  <si>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</si>
  <si>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</si>
  <si>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</si>
  <si>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</si>
  <si>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</si>
  <si>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</si>
  <si>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</si>
  <si>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</si>
  <si>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</si>
  <si>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</si>
  <si>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</si>
  <si>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</si>
  <si>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</si>
  <si>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</si>
  <si>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</si>
  <si>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</si>
  <si>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</si>
  <si>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</si>
  <si>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</si>
  <si>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</si>
  <si>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</si>
  <si>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</si>
  <si>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</si>
  <si>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</si>
  <si>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</si>
  <si>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</si>
  <si>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</si>
  <si>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</si>
  <si>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</si>
  <si>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</si>
  <si>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</si>
  <si>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</si>
  <si>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</si>
  <si>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</si>
  <si>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</si>
  <si>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</si>
  <si>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</si>
  <si>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</si>
  <si>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</si>
  <si>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</si>
  <si>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</si>
  <si>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</si>
  <si>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</si>
  <si>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</si>
  <si>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</si>
  <si>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</si>
  <si>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</si>
  <si>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</si>
  <si>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</si>
  <si>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</si>
  <si>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</si>
  <si>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</si>
  <si>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</si>
  <si>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</si>
  <si>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</si>
  <si>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</si>
  <si>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</si>
  <si>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</si>
  <si>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</si>
  <si>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</si>
  <si>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</si>
  <si>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</si>
  <si>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</si>
  <si>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</si>
  <si>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</si>
  <si>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</si>
  <si>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</si>
  <si>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</si>
  <si>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</si>
  <si>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</si>
  <si>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</si>
  <si>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</si>
  <si>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</si>
  <si>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</si>
  <si>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</si>
  <si>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</si>
  <si>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</si>
  <si>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</si>
  <si>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</si>
  <si>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</si>
  <si>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</si>
  <si>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</si>
  <si>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</si>
  <si>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</si>
  <si>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</si>
  <si>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</si>
  <si>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</si>
  <si>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</si>
  <si>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</si>
  <si>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</si>
  <si>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</si>
  <si>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</si>
  <si>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</si>
  <si>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</si>
  <si>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</si>
  <si>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</si>
  <si>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</si>
  <si>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</si>
  <si>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</si>
  <si>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</si>
  <si>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</si>
  <si>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</si>
  <si>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</si>
  <si>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</si>
  <si>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</si>
  <si>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</si>
  <si>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</si>
  <si>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</si>
  <si>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</si>
  <si>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</si>
  <si>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</si>
  <si>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</si>
  <si>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</si>
  <si>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</si>
  <si>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</si>
  <si>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</si>
  <si>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</si>
  <si>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</si>
  <si>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</si>
  <si>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</si>
  <si>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</si>
  <si>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</si>
  <si>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</si>
  <si>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</si>
  <si>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</si>
  <si>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</si>
  <si>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</si>
  <si>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</si>
  <si>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</si>
  <si>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</si>
  <si>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</si>
  <si>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</si>
  <si>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</si>
  <si>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</si>
  <si>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</si>
  <si>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</si>
  <si>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</si>
  <si>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</si>
  <si>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</si>
  <si>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</si>
  <si>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</si>
  <si>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</si>
  <si>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</si>
  <si>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</si>
  <si>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</si>
  <si>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</si>
  <si>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</si>
  <si>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</si>
  <si>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</si>
  <si>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</si>
  <si>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</si>
  <si>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</si>
  <si>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</si>
  <si>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</si>
  <si>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</si>
  <si>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</si>
  <si>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</si>
  <si>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</si>
  <si>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</si>
  <si>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</si>
  <si>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</si>
  <si>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</si>
  <si>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</si>
  <si>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</si>
  <si>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</si>
  <si>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</si>
  <si>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</si>
  <si>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</si>
  <si>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</si>
  <si>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</si>
  <si>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</si>
  <si>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</si>
  <si>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</si>
  <si>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</si>
  <si>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</si>
  <si>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</si>
  <si>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</si>
  <si>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</si>
  <si>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</si>
  <si>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</si>
  <si>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</si>
  <si>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</si>
  <si>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</si>
  <si>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</si>
  <si>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</si>
  <si>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</si>
  <si>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</si>
  <si>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</si>
  <si>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</si>
  <si>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</si>
  <si>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</si>
  <si>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</si>
  <si>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</si>
  <si>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</si>
  <si>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</si>
  <si>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</si>
  <si>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</si>
  <si>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</si>
  <si>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</si>
  <si>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</si>
  <si>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</si>
  <si>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</si>
  <si>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</si>
  <si>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</si>
  <si>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</si>
  <si>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</si>
  <si>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</si>
  <si>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</si>
  <si>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</si>
  <si>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</si>
  <si>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</si>
  <si>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</si>
  <si>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</si>
  <si>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</si>
  <si>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</si>
  <si>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</si>
  <si>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</si>
  <si>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</si>
  <si>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</si>
  <si>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</si>
  <si>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</si>
  <si>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</si>
  <si>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</si>
  <si>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</si>
  <si>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</si>
  <si>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</si>
  <si>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</si>
  <si>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</si>
  <si>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</si>
  <si>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</si>
  <si>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</si>
  <si>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</si>
  <si>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</si>
  <si>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</si>
  <si>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</si>
  <si>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</si>
  <si>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</si>
  <si>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</si>
  <si>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</si>
  <si>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</si>
  <si>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</si>
  <si>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</si>
  <si>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</si>
  <si>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</si>
  <si>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</si>
  <si>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</si>
  <si>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</si>
  <si>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</si>
  <si>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</si>
  <si>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</si>
  <si>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</si>
  <si>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</si>
  <si>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</si>
  <si>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</si>
  <si>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</si>
  <si>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</si>
  <si>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</si>
  <si>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</si>
  <si>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</si>
  <si>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</si>
  <si>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</si>
  <si>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</si>
  <si>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</si>
  <si>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</si>
  <si>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</si>
  <si>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</si>
  <si>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</si>
  <si>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</si>
  <si>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</si>
  <si>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</si>
  <si>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</si>
  <si>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</si>
  <si>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</si>
  <si>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</si>
  <si>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</si>
  <si>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</si>
  <si>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</si>
  <si>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</si>
  <si>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</si>
  <si>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</si>
  <si>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</si>
  <si>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</si>
  <si>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</si>
  <si>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</si>
  <si>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</si>
  <si>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</si>
  <si>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</si>
  <si>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</si>
  <si>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</si>
  <si>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</si>
  <si>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</si>
  <si>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</si>
  <si>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</si>
  <si>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</si>
  <si>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</si>
  <si>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</si>
  <si>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</si>
  <si>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</si>
  <si>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</si>
  <si>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</si>
  <si>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</si>
  <si>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</si>
  <si>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</si>
  <si>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</si>
  <si>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</si>
  <si>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</si>
  <si>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</si>
  <si>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</si>
  <si>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</si>
  <si>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</si>
  <si>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</si>
  <si>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</si>
  <si>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</si>
  <si>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</si>
  <si>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</si>
  <si>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</si>
  <si>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</si>
  <si>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</si>
  <si>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</si>
  <si>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</si>
  <si>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</si>
  <si>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</si>
  <si>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</si>
  <si>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</si>
  <si>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</si>
  <si>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</si>
  <si>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</si>
  <si>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</si>
  <si>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</si>
  <si>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</si>
  <si>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</si>
  <si>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</si>
  <si>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</si>
  <si>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</si>
  <si>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</si>
  <si>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</si>
  <si>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</si>
  <si>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</si>
  <si>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</si>
  <si>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</si>
  <si>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</si>
  <si>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</si>
  <si>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</si>
  <si>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</si>
  <si>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</si>
  <si>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</si>
  <si>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</si>
  <si>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</si>
  <si>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</si>
  <si>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</si>
  <si>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</si>
  <si>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</si>
  <si>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</si>
  <si>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</si>
  <si>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</si>
  <si>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</si>
  <si>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</si>
  <si>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</si>
  <si>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</si>
  <si>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</si>
  <si>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</si>
  <si>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</si>
  <si>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</si>
  <si>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</si>
  <si>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</si>
  <si>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</si>
  <si>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</si>
  <si>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</si>
  <si>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</si>
  <si>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</si>
  <si>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</si>
  <si>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</si>
  <si>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</si>
  <si>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</si>
  <si>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</si>
  <si>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</si>
  <si>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</si>
  <si>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</si>
  <si>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</si>
  <si>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</si>
  <si>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</si>
  <si>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</si>
  <si>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</si>
  <si>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</si>
  <si>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</si>
  <si>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</si>
  <si>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</si>
  <si>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</si>
  <si>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</si>
  <si>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</si>
  <si>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</si>
  <si>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</si>
  <si>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</si>
  <si>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</si>
  <si>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</si>
  <si>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</si>
  <si>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</si>
  <si>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</si>
  <si>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</si>
  <si>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</si>
  <si>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</si>
  <si>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</si>
  <si>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</si>
  <si>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</si>
  <si>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</si>
  <si>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</si>
  <si>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</si>
  <si>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</si>
  <si>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</si>
  <si>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</si>
  <si>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</si>
  <si>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</si>
  <si>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</si>
  <si>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</si>
  <si>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</si>
  <si>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</si>
  <si>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</si>
  <si>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</si>
  <si>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</si>
  <si>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</si>
  <si>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</si>
  <si>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</si>
  <si>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</si>
  <si>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</si>
  <si>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</si>
  <si>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</si>
  <si>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</si>
  <si>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</si>
  <si>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</si>
  <si>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</si>
  <si>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</si>
  <si>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</si>
  <si>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</si>
  <si>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</si>
  <si>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</si>
  <si>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</si>
  <si>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</si>
  <si>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</si>
  <si>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</si>
  <si>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</si>
  <si>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</si>
  <si>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</si>
  <si>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</si>
  <si>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</si>
  <si>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</si>
  <si>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</si>
  <si>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</si>
  <si>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</si>
  <si>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</si>
  <si>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</si>
  <si>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</si>
  <si>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</si>
  <si>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</si>
  <si>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</si>
  <si>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</si>
  <si>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</si>
  <si>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</si>
  <si>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</si>
  <si>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</si>
  <si>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</si>
  <si>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</si>
  <si>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</si>
  <si>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</si>
  <si>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</si>
  <si>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</si>
  <si>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</si>
  <si>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</si>
  <si>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</si>
  <si>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</si>
  <si>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</si>
  <si>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</si>
  <si>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</si>
  <si>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</si>
  <si>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</si>
  <si>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</si>
  <si>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</si>
  <si>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</si>
  <si>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</si>
  <si>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</si>
  <si>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</si>
  <si>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</si>
  <si>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</si>
  <si>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</si>
  <si>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</si>
  <si>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</si>
  <si>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</si>
  <si>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</si>
  <si>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</si>
  <si>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</si>
  <si>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</si>
  <si>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</si>
  <si>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</si>
  <si>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</si>
  <si>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</si>
  <si>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</si>
  <si>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</si>
  <si>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</si>
  <si>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</si>
  <si>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</si>
  <si>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</si>
  <si>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</si>
  <si>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</si>
  <si>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</si>
  <si>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</si>
  <si>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</si>
  <si>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</si>
  <si>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</si>
  <si>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</si>
  <si>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</si>
  <si>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</si>
  <si>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</si>
  <si>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</si>
  <si>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</si>
  <si>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</si>
  <si>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</si>
  <si>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</si>
  <si>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</si>
  <si>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</si>
  <si>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</si>
  <si>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</si>
  <si>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</si>
  <si>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</si>
  <si>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</si>
  <si>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</si>
  <si>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</si>
  <si>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</si>
  <si>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</si>
  <si>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</si>
  <si>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</si>
  <si>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</si>
  <si>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</si>
  <si>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</si>
  <si>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</si>
  <si>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</si>
  <si>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</si>
  <si>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</si>
  <si>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</si>
  <si>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</si>
  <si>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</si>
  <si>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</si>
  <si>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</si>
  <si>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</si>
  <si>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</si>
  <si>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</si>
  <si>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</si>
  <si>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</si>
  <si>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</si>
  <si>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</si>
  <si>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</si>
  <si>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</si>
  <si>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</si>
  <si>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</si>
  <si>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</si>
  <si>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</si>
  <si>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</si>
  <si>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</si>
  <si>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</si>
  <si>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</si>
  <si>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</si>
  <si>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</si>
  <si>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</si>
  <si>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</si>
  <si>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</si>
  <si>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</si>
  <si>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</si>
  <si>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</si>
  <si>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</si>
  <si>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</si>
  <si>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</si>
  <si>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</si>
  <si>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</si>
  <si>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</si>
  <si>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</si>
  <si>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</si>
  <si>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</si>
  <si>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</si>
  <si>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</si>
  <si>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</si>
  <si>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</si>
  <si>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</si>
  <si>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</si>
  <si>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</si>
  <si>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</si>
  <si>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</si>
  <si>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</si>
  <si>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</si>
  <si>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</si>
  <si>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</si>
  <si>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</si>
  <si>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</si>
  <si>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</si>
  <si>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</si>
  <si>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</si>
  <si>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</si>
  <si>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</si>
  <si>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</si>
  <si>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</si>
  <si>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</si>
  <si>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</si>
  <si>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</si>
  <si>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</si>
  <si>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</si>
  <si>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</si>
  <si>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</si>
  <si>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</si>
  <si>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</si>
  <si>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</si>
  <si>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</si>
  <si>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</si>
  <si>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</si>
  <si>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</si>
  <si>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</si>
  <si>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</si>
  <si>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</si>
  <si>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</si>
  <si>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</si>
  <si>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</si>
  <si>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</si>
  <si>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</si>
  <si>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</si>
  <si>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</si>
  <si>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</si>
  <si>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</si>
  <si>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</si>
  <si>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</si>
  <si>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</si>
  <si>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</si>
  <si>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</si>
  <si>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</si>
  <si>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</si>
  <si>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</si>
  <si>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</si>
  <si>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</si>
  <si>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</si>
  <si>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</si>
  <si>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</si>
  <si>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</si>
  <si>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</si>
  <si>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</si>
  <si>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</si>
  <si>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</si>
  <si>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</si>
  <si>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</si>
  <si>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</si>
  <si>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</si>
  <si>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</si>
  <si>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</si>
  <si>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</si>
  <si>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</si>
  <si>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</si>
  <si>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</si>
  <si>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</si>
  <si>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</si>
  <si>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</si>
  <si>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</si>
  <si>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</si>
  <si>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</si>
  <si>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</si>
  <si>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</si>
  <si>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</si>
  <si>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</si>
  <si>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</si>
  <si>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</si>
  <si>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</si>
  <si>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</si>
  <si>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</si>
  <si>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</si>
  <si>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</si>
  <si>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</si>
  <si>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</si>
  <si>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</si>
  <si>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</si>
  <si>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</si>
  <si>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</si>
  <si>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</si>
  <si>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</si>
  <si>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</si>
  <si>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</si>
  <si>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</si>
  <si>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</si>
  <si>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</si>
  <si>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</si>
  <si>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</si>
  <si>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</si>
  <si>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</si>
  <si>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</si>
  <si>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</si>
  <si>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</si>
  <si>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</si>
  <si>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</si>
  <si>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</si>
  <si>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</si>
  <si>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</si>
  <si>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</si>
  <si>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</si>
  <si>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</si>
  <si>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</si>
  <si>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</si>
  <si>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</si>
  <si>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</si>
  <si>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</si>
  <si>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</si>
  <si>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</si>
  <si>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</si>
  <si>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</si>
  <si>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</si>
  <si>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</si>
  <si>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</si>
  <si>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</si>
  <si>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</si>
  <si>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</si>
  <si>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</si>
  <si>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</si>
  <si>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</si>
  <si>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</si>
  <si>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</si>
  <si>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</si>
  <si>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</si>
  <si>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</si>
  <si>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</si>
  <si>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</si>
  <si>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</si>
  <si>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</si>
  <si>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</si>
  <si>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</si>
  <si>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</si>
  <si>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</si>
  <si>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</si>
  <si>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</si>
  <si>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</si>
  <si>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</si>
  <si>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</si>
  <si>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</si>
  <si>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</si>
  <si>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</si>
  <si>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</si>
  <si>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</si>
  <si>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</si>
  <si>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</si>
  <si>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</si>
  <si>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</si>
  <si>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</si>
  <si>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</si>
  <si>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</si>
  <si>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</si>
  <si>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</si>
  <si>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</si>
  <si>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</si>
  <si>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</si>
  <si>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</si>
  <si>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</si>
  <si>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</si>
  <si>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</si>
  <si>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</si>
  <si>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</si>
  <si>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</si>
  <si>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</si>
  <si>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</si>
  <si>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</si>
  <si>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</si>
  <si>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</si>
  <si>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</si>
  <si>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</si>
  <si>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</si>
  <si>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</si>
  <si>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</si>
  <si>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</si>
  <si>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</si>
  <si>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</si>
  <si>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</si>
  <si>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</si>
  <si>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</si>
  <si>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</si>
  <si>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</si>
  <si>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</si>
  <si>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</si>
  <si>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</si>
  <si>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</si>
  <si>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</si>
  <si>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</si>
  <si>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</si>
  <si>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</si>
  <si>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</si>
  <si>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</si>
  <si>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</si>
  <si>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</si>
  <si>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</si>
  <si>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</si>
  <si>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</si>
  <si>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</si>
  <si>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</si>
  <si>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</si>
  <si>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</si>
  <si>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</si>
  <si>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</si>
  <si>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</si>
  <si>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</si>
  <si>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</si>
  <si>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</si>
  <si>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</si>
  <si>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</si>
  <si>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</si>
  <si>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</si>
  <si>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</si>
  <si>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</si>
  <si>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</si>
  <si>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</si>
  <si>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</si>
  <si>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</si>
  <si>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</si>
  <si>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</si>
  <si>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</si>
  <si>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</si>
  <si>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</si>
  <si>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</si>
  <si>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</si>
  <si>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</si>
  <si>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</si>
  <si>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</si>
  <si>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</si>
  <si>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</si>
  <si>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</si>
  <si>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</si>
  <si>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</si>
  <si>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</si>
  <si>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</si>
  <si>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</si>
  <si>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</si>
  <si>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</si>
  <si>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</si>
  <si>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</si>
  <si>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</si>
  <si>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</si>
  <si>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</si>
  <si>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</si>
  <si>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</si>
  <si>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</si>
  <si>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</si>
  <si>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</si>
  <si>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</si>
  <si>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</si>
  <si>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</si>
  <si>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</si>
  <si>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</si>
  <si>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</si>
  <si>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</si>
  <si>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</si>
  <si>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</si>
  <si>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</si>
  <si>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</si>
  <si>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</si>
  <si>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</si>
  <si>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</si>
  <si>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</si>
  <si>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</si>
  <si>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</si>
  <si>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</si>
  <si>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</si>
  <si>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</si>
  <si>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</si>
  <si>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</si>
  <si>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</si>
  <si>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</si>
  <si>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</si>
  <si>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</si>
  <si>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</si>
  <si>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</si>
  <si>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</si>
  <si>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</si>
  <si>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</si>
  <si>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</si>
  <si>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</si>
  <si>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</si>
  <si>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</si>
  <si>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</si>
  <si>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</si>
  <si>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</si>
  <si>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</si>
  <si>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</si>
  <si>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</si>
  <si>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</si>
  <si>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</si>
  <si>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</si>
  <si>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</si>
  <si>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</si>
  <si>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</si>
  <si>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</si>
  <si>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</si>
  <si>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</si>
  <si>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</si>
  <si>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</si>
  <si>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</si>
  <si>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</si>
  <si>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</si>
  <si>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</si>
  <si>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</si>
  <si>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</si>
  <si>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</si>
  <si>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</si>
  <si>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</si>
  <si>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</si>
  <si>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</si>
  <si>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</si>
  <si>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</si>
  <si>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</si>
  <si>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</si>
  <si>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</si>
  <si>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</si>
  <si>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</si>
  <si>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</si>
  <si>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</si>
  <si>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</si>
  <si>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</si>
  <si>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</si>
  <si>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</si>
  <si>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</si>
  <si>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</si>
  <si>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</si>
  <si>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</si>
  <si>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</si>
  <si>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</si>
  <si>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</si>
  <si>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</si>
  <si>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</si>
  <si>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</si>
  <si>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</si>
  <si>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</si>
  <si>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</si>
  <si>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</si>
  <si>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</si>
  <si>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</si>
  <si>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</si>
  <si>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</si>
  <si>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</si>
  <si>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</si>
  <si>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</si>
  <si>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</si>
  <si>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</si>
  <si>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</si>
  <si>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</si>
  <si>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</si>
  <si>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</si>
  <si>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</si>
  <si>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</si>
  <si>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</si>
  <si>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</si>
  <si>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</si>
  <si>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</si>
  <si>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</si>
  <si>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</si>
  <si>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</si>
  <si>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</si>
  <si>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</si>
  <si>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</si>
  <si>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</si>
  <si>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</si>
  <si>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</si>
  <si>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</si>
  <si>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</si>
  <si>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</si>
  <si>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</si>
  <si>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</si>
  <si>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</si>
  <si>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</si>
  <si>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</si>
  <si>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</si>
  <si>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</si>
  <si>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</si>
  <si>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</si>
  <si>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</si>
  <si>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</si>
  <si>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</si>
  <si>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</si>
  <si>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</si>
  <si>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</si>
  <si>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</si>
  <si>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</si>
  <si>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</si>
  <si>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</si>
  <si>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</si>
  <si>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</si>
  <si>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</si>
  <si>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</si>
  <si>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</si>
  <si>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</si>
  <si>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</si>
  <si>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</si>
  <si>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</si>
  <si>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</si>
  <si>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</si>
  <si>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</si>
  <si>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</si>
  <si>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</si>
  <si>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</si>
  <si>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</si>
  <si>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</si>
  <si>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</si>
  <si>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</si>
  <si>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</si>
  <si>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</si>
  <si>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</si>
  <si>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</si>
  <si>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</si>
  <si>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</si>
  <si>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</si>
  <si>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</si>
  <si>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</si>
  <si>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</si>
  <si>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</si>
  <si>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</si>
  <si>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</si>
  <si>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</si>
  <si>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</si>
  <si>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</si>
  <si>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</si>
  <si>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</si>
  <si>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</si>
  <si>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</si>
  <si>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</si>
  <si>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</si>
  <si>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</si>
  <si>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</si>
  <si>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</si>
  <si>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</si>
  <si>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</si>
  <si>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</si>
  <si>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</si>
  <si>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</si>
  <si>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</si>
  <si>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</si>
  <si>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</si>
  <si>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</si>
  <si>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</si>
  <si>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</si>
  <si>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</si>
  <si>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</si>
  <si>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</si>
  <si>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</si>
  <si>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</si>
  <si>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</si>
  <si>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</si>
  <si>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</si>
  <si>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</si>
  <si>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</si>
  <si>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</si>
  <si>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</si>
  <si>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</si>
  <si>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</si>
  <si>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</si>
  <si>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</si>
  <si>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</si>
  <si>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</si>
  <si>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</si>
  <si>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</si>
  <si>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</si>
  <si>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</si>
  <si>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</si>
  <si>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</si>
  <si>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</si>
  <si>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</si>
  <si>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</si>
  <si>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</si>
  <si>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</si>
  <si>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</si>
  <si>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</si>
  <si>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</si>
  <si>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</si>
  <si>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</si>
  <si>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</si>
  <si>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</si>
  <si>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</si>
  <si>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</si>
  <si>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</si>
  <si>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</si>
  <si>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</si>
  <si>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</si>
  <si>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</si>
  <si>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</si>
  <si>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</si>
  <si>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</si>
  <si>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</si>
  <si>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</si>
  <si>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</si>
  <si>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</si>
  <si>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</si>
  <si>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</si>
  <si>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</si>
  <si>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</si>
  <si>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</si>
  <si>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</si>
  <si>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</si>
  <si>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</si>
  <si>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</si>
  <si>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</si>
  <si>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</si>
  <si>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</si>
  <si>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</si>
  <si>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</si>
  <si>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</si>
  <si>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</si>
  <si>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</si>
  <si>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</si>
  <si>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</si>
  <si>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</si>
  <si>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</si>
  <si>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</si>
  <si>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</si>
  <si>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</si>
  <si>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</si>
  <si>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</si>
  <si>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</si>
  <si>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</si>
  <si>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</si>
  <si>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</si>
  <si>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</si>
  <si>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</si>
  <si>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</si>
  <si>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</si>
  <si>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</si>
  <si>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</si>
  <si>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</si>
  <si>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</si>
  <si>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</si>
  <si>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</si>
  <si>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</si>
  <si>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</si>
  <si>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</si>
  <si>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</si>
  <si>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</si>
  <si>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</si>
  <si>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</si>
  <si>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</si>
  <si>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</si>
  <si>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</si>
  <si>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</si>
  <si>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</si>
  <si>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</si>
  <si>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</si>
  <si>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</si>
  <si>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</si>
  <si>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</si>
  <si>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</si>
  <si>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</si>
  <si>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</si>
  <si>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</si>
  <si>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</si>
  <si>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</si>
  <si>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</si>
  <si>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</si>
  <si>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</si>
  <si>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</si>
  <si>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</si>
  <si>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</si>
  <si>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</si>
  <si>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</si>
  <si>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</si>
  <si>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</si>
  <si>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</si>
  <si>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</si>
  <si>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</si>
  <si>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</si>
  <si>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</si>
  <si>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</si>
  <si>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</si>
  <si>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</si>
  <si>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</si>
  <si>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</si>
  <si>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</si>
  <si>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</si>
  <si>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</si>
  <si>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</si>
  <si>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</si>
  <si>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</si>
  <si>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</si>
  <si>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</si>
  <si>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</si>
  <si>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</si>
  <si>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</si>
  <si>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</si>
  <si>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</si>
  <si>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</si>
  <si>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</si>
  <si>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</si>
  <si>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</si>
  <si>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</si>
  <si>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</si>
  <si>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</si>
  <si>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</si>
  <si>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</si>
  <si>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</si>
  <si>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</si>
  <si>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</si>
  <si>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</si>
  <si>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</si>
  <si>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</si>
  <si>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</si>
  <si>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</si>
  <si>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</si>
  <si>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</si>
  <si>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</si>
  <si>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</si>
  <si>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</si>
  <si>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</si>
  <si>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</si>
  <si>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</si>
  <si>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</si>
  <si>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</si>
  <si>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</si>
  <si>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</si>
  <si>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</si>
  <si>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</si>
  <si>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</si>
  <si>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</si>
  <si>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</si>
  <si>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</si>
  <si>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</si>
  <si>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</si>
  <si>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</si>
  <si>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</si>
  <si>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</si>
  <si>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</si>
  <si>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</si>
  <si>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</si>
  <si>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</si>
  <si>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</si>
  <si>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</si>
  <si>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</si>
  <si>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</si>
  <si>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</si>
  <si>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</si>
  <si>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</si>
  <si>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</si>
  <si>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</si>
  <si>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</si>
  <si>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</si>
  <si>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</si>
  <si>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</si>
  <si>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</si>
  <si>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</si>
  <si>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</si>
  <si>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</si>
  <si>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</si>
  <si>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</si>
  <si>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</si>
  <si>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</si>
  <si>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</si>
  <si>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</si>
  <si>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</si>
  <si>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</si>
  <si>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</si>
  <si>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</si>
  <si>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</si>
  <si>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</si>
  <si>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</si>
  <si>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</si>
  <si>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</si>
  <si>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</si>
  <si>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</si>
  <si>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</si>
  <si>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</si>
  <si>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</si>
  <si>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</si>
  <si>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</si>
  <si>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</si>
  <si>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</si>
  <si>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</si>
  <si>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</si>
  <si>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</si>
  <si>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</si>
  <si>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</si>
  <si>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</si>
  <si>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</si>
  <si>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</si>
  <si>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</si>
  <si>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</si>
  <si>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</si>
  <si>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</si>
  <si>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</si>
  <si>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</si>
  <si>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</si>
  <si>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</si>
  <si>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</si>
  <si>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</si>
  <si>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</si>
  <si>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</si>
  <si>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</si>
  <si>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</si>
  <si>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</si>
  <si>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</si>
  <si>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</si>
  <si>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</si>
  <si>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</si>
  <si>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</si>
  <si>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</si>
  <si>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</si>
  <si>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</si>
  <si>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</si>
  <si>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</si>
  <si>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</si>
  <si>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</si>
  <si>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</si>
  <si>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</si>
  <si>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</si>
  <si>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</si>
  <si>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</si>
  <si>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</si>
  <si>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</si>
  <si>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</si>
  <si>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</si>
  <si>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</si>
  <si>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</si>
  <si>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</si>
  <si>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</si>
  <si>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</si>
  <si>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</si>
  <si>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</si>
  <si>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</si>
  <si>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</si>
  <si>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</si>
  <si>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</si>
  <si>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</si>
  <si>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</si>
  <si>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</si>
  <si>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</si>
  <si>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</si>
  <si>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</si>
  <si>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</si>
  <si>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</si>
  <si>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</si>
  <si>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</si>
  <si>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</si>
  <si>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</si>
  <si>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</si>
  <si>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</si>
  <si>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</si>
  <si>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</si>
  <si>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</si>
  <si>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</si>
  <si>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</si>
  <si>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</si>
  <si>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</si>
  <si>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</si>
  <si>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</si>
  <si>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</si>
  <si>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</si>
  <si>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</si>
  <si>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</si>
  <si>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</si>
  <si>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</si>
  <si>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</si>
  <si>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</si>
  <si>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</si>
  <si>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</si>
  <si>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</si>
  <si>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</si>
  <si>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</si>
  <si>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</si>
  <si>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</si>
  <si>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</si>
  <si>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</si>
  <si>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</si>
  <si>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</si>
  <si>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</si>
  <si>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</si>
  <si>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</si>
  <si>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</si>
  <si>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</si>
  <si>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</si>
  <si>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</si>
  <si>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</si>
  <si>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</si>
  <si>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</si>
  <si>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</si>
  <si>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</si>
  <si>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</si>
  <si>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</si>
  <si>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</si>
  <si>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</si>
  <si>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</si>
  <si>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</si>
  <si>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</si>
  <si>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</si>
  <si>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</si>
  <si>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</si>
  <si>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</si>
  <si>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</si>
  <si>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</si>
  <si>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</si>
  <si>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</si>
  <si>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</si>
  <si>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</si>
  <si>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</si>
  <si>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</si>
  <si>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</si>
  <si>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</si>
  <si>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</si>
  <si>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</si>
  <si>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</si>
  <si>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</si>
  <si>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</si>
  <si>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</si>
  <si>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</si>
  <si>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</si>
  <si>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</si>
  <si>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</si>
  <si>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</si>
  <si>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</si>
  <si>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</si>
  <si>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</si>
  <si>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</si>
  <si>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</si>
  <si>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</si>
  <si>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</si>
  <si>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</si>
  <si>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</si>
  <si>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</si>
  <si>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</si>
  <si>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</si>
  <si>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</si>
  <si>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</si>
  <si>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</si>
  <si>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</si>
  <si>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</si>
  <si>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</si>
  <si>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</si>
  <si>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</si>
  <si>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</si>
  <si>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</si>
  <si>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</si>
  <si>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</si>
  <si>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</si>
  <si>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</si>
  <si>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</si>
  <si>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</si>
  <si>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</si>
  <si>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</si>
  <si>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</si>
  <si>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</si>
  <si>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</si>
  <si>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</si>
  <si>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</si>
  <si>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</si>
  <si>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</si>
  <si>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</si>
  <si>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</si>
  <si>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</si>
  <si>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</si>
  <si>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</si>
  <si>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</si>
  <si>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</si>
  <si>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</si>
  <si>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</si>
  <si>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</si>
  <si>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</si>
  <si>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</si>
  <si>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</si>
  <si>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</si>
  <si>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</si>
  <si>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</si>
  <si>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</si>
  <si>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</si>
  <si>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</si>
  <si>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</si>
  <si>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</si>
  <si>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</si>
  <si>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</si>
  <si>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</si>
  <si>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</si>
  <si>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</si>
  <si>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</si>
  <si>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</si>
  <si>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</si>
  <si>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</si>
  <si>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</si>
  <si>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</si>
  <si>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</si>
  <si>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</si>
  <si>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</si>
  <si>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</si>
  <si>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</si>
  <si>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</si>
  <si>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</si>
  <si>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</si>
  <si>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</si>
  <si>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</si>
  <si>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</si>
  <si>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</si>
  <si>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</si>
  <si>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</si>
  <si>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</si>
  <si>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</si>
  <si>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</si>
  <si>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</si>
  <si>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</si>
  <si>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</si>
  <si>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</si>
  <si>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</si>
  <si>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</si>
  <si>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</si>
  <si>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</si>
  <si>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</si>
  <si>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</si>
  <si>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</si>
  <si>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</si>
  <si>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</si>
  <si>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</si>
  <si>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</si>
  <si>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</si>
  <si>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</si>
  <si>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</si>
  <si>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</si>
  <si>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</si>
  <si>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</si>
  <si>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</si>
  <si>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</si>
  <si>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</si>
  <si>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</si>
  <si>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</si>
  <si>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</si>
  <si>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</si>
  <si>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</si>
  <si>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</si>
  <si>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</si>
  <si>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</si>
  <si>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</si>
  <si>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</si>
  <si>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</si>
  <si>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</si>
  <si>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</si>
  <si>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</si>
  <si>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</si>
  <si>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</si>
  <si>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</si>
  <si>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</si>
  <si>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</si>
  <si>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</si>
  <si>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</si>
  <si>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</si>
  <si>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</si>
  <si>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</si>
  <si>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</si>
  <si>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</si>
  <si>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</si>
  <si>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</si>
  <si>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</si>
  <si>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</si>
  <si>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</si>
  <si>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</si>
  <si>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</si>
  <si>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</si>
  <si>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</si>
  <si>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</si>
  <si>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</si>
  <si>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</si>
  <si>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</si>
  <si>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</si>
  <si>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</si>
  <si>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</si>
  <si>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</si>
  <si>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</si>
  <si>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</si>
  <si>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</si>
  <si>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</si>
  <si>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</si>
  <si>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</si>
  <si>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</si>
  <si>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</si>
  <si>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</si>
  <si>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</si>
  <si>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</si>
  <si>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</si>
  <si>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</si>
  <si>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</si>
  <si>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</si>
  <si>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</si>
  <si>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</si>
  <si>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</si>
  <si>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</si>
  <si>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</si>
  <si>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</si>
  <si>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</si>
  <si>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</si>
  <si>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</si>
  <si>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</si>
  <si>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</si>
  <si>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</si>
  <si>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</si>
  <si>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</si>
  <si>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</si>
  <si>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</si>
  <si>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</si>
  <si>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</si>
  <si>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</si>
  <si>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</si>
  <si>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</si>
  <si>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</si>
  <si>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</si>
  <si>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</si>
  <si>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</si>
  <si>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</si>
  <si>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</si>
  <si>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</si>
  <si>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</si>
  <si>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</si>
  <si>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</si>
  <si>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</si>
  <si>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</si>
  <si>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</si>
  <si>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</si>
  <si>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</si>
  <si>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</si>
  <si>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</si>
  <si>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</si>
  <si>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</si>
  <si>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</si>
  <si>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</si>
  <si>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</si>
  <si>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</si>
  <si>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</si>
  <si>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</si>
  <si>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</si>
  <si>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</si>
  <si>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</si>
  <si>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</si>
  <si>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</si>
  <si>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</si>
  <si>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</si>
  <si>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</si>
  <si>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</si>
  <si>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</si>
  <si>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</si>
  <si>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</si>
  <si>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</si>
  <si>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</si>
  <si>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</si>
  <si>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</si>
  <si>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</si>
  <si>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</si>
  <si>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</si>
  <si>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</si>
  <si>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</si>
  <si>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</si>
  <si>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</si>
  <si>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</si>
  <si>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</si>
  <si>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</si>
  <si>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</si>
  <si>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</si>
  <si>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</si>
  <si>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</si>
  <si>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</si>
  <si>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</si>
  <si>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</si>
  <si>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</si>
  <si>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</si>
  <si>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</si>
  <si>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</si>
  <si>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</si>
  <si>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</si>
  <si>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</si>
  <si>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</si>
  <si>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</si>
  <si>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</si>
  <si>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</si>
  <si>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</si>
  <si>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</si>
  <si>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</si>
  <si>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</si>
  <si>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</si>
  <si>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</si>
  <si>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</si>
  <si>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</si>
  <si>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</si>
  <si>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</si>
  <si>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</si>
  <si>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</si>
  <si>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</si>
  <si>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</si>
  <si>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</si>
  <si>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</si>
  <si>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</si>
  <si>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</si>
  <si>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</si>
  <si>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</si>
  <si>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</si>
  <si>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</si>
  <si>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</si>
  <si>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</si>
  <si>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</si>
  <si>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</si>
  <si>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</si>
  <si>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</si>
  <si>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</si>
  <si>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</si>
  <si>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</si>
  <si>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</si>
  <si>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</si>
  <si>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</si>
  <si>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</si>
  <si>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</si>
  <si>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</si>
  <si>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</si>
  <si>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</si>
  <si>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</si>
  <si>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</si>
  <si>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</si>
  <si>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</si>
  <si>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</si>
  <si>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</si>
  <si>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</si>
  <si>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</si>
  <si>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</si>
  <si>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</si>
  <si>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</si>
  <si>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</si>
  <si>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</si>
  <si>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</si>
  <si>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</si>
  <si>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</si>
  <si>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</si>
  <si>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</si>
  <si>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</si>
  <si>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</si>
  <si>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</si>
  <si>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</si>
  <si>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</si>
  <si>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</si>
  <si>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</si>
  <si>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</si>
  <si>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</si>
  <si>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</si>
  <si>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</si>
  <si>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</si>
  <si>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</si>
  <si>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</si>
  <si>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</si>
  <si>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</si>
  <si>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</si>
  <si>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</si>
  <si>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</si>
  <si>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</si>
  <si>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</si>
  <si>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</si>
  <si>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</si>
  <si>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</si>
  <si>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</si>
  <si>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</si>
  <si>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</si>
  <si>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</si>
  <si>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</si>
  <si>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</si>
  <si>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</si>
  <si>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</si>
  <si>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</si>
  <si>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</si>
  <si>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</si>
  <si>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</si>
  <si>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</si>
  <si>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</si>
  <si>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</si>
  <si>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</si>
  <si>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</si>
  <si>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</si>
  <si>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</si>
  <si>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</si>
  <si>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</si>
  <si>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</si>
  <si>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</si>
  <si>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</si>
  <si>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</si>
  <si>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</si>
  <si>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</si>
  <si>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</si>
  <si>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</si>
  <si>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</si>
  <si>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</si>
  <si>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</si>
  <si>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</si>
  <si>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</si>
  <si>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</si>
  <si>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</si>
  <si>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</si>
  <si>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</si>
  <si>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</si>
  <si>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</si>
  <si>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</si>
  <si>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</si>
  <si>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</si>
  <si>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</si>
  <si>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</si>
  <si>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</si>
  <si>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</si>
  <si>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</si>
  <si>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</si>
  <si>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</si>
  <si>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</si>
  <si>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</si>
  <si>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</si>
  <si>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</si>
  <si>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</si>
  <si>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</si>
  <si>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</si>
  <si>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</si>
  <si>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</si>
  <si>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</si>
  <si>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</si>
  <si>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</si>
  <si>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</si>
  <si>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</si>
  <si>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</si>
  <si>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</si>
  <si>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</si>
  <si>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</si>
  <si>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</si>
  <si>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</si>
  <si>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</si>
  <si>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</si>
  <si>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</si>
  <si>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</si>
  <si>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</si>
  <si>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</si>
  <si>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</si>
  <si>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</si>
  <si>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</si>
  <si>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</si>
  <si>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</si>
  <si>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</si>
  <si>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</si>
  <si>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</si>
  <si>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</si>
  <si>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</si>
  <si>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</si>
  <si>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</si>
  <si>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</si>
  <si>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</si>
  <si>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</si>
  <si>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</si>
  <si>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</si>
  <si>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</si>
  <si>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</si>
  <si>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</si>
  <si>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</si>
  <si>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</si>
  <si>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</si>
  <si>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</si>
  <si>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</si>
  <si>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</si>
  <si>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</si>
  <si>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</si>
  <si>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</si>
  <si>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</si>
  <si>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</si>
  <si>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</si>
  <si>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</si>
  <si>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</si>
  <si>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</si>
  <si>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</si>
  <si>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</si>
  <si>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</si>
  <si>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</si>
  <si>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</si>
  <si>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</si>
  <si>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</si>
  <si>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</si>
  <si>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</si>
  <si>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</si>
  <si>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</si>
  <si>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</si>
  <si>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</si>
  <si>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</si>
  <si>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</si>
  <si>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</si>
  <si>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</si>
  <si>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</si>
  <si>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</si>
  <si>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</si>
  <si>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</si>
  <si>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</si>
  <si>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</si>
  <si>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</si>
  <si>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</si>
  <si>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</si>
  <si>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</si>
  <si>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</si>
  <si>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</si>
  <si>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</si>
  <si>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</si>
  <si>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</si>
  <si>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</si>
  <si>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</si>
  <si>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</si>
  <si>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</si>
  <si>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</si>
  <si>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</si>
  <si>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</si>
  <si>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</si>
  <si>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</si>
  <si>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</si>
  <si>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</si>
  <si>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</si>
  <si>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</si>
  <si>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</si>
  <si>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</si>
  <si>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</si>
  <si>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</si>
  <si>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</si>
  <si>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</si>
  <si>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</si>
  <si>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</si>
  <si>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</si>
  <si>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</si>
  <si>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</si>
  <si>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</si>
  <si>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</si>
  <si>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</si>
  <si>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</si>
  <si>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</si>
  <si>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</si>
  <si>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</si>
  <si>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</si>
  <si>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</si>
  <si>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</si>
  <si>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</si>
  <si>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</si>
  <si>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</si>
  <si>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</si>
  <si>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</si>
  <si>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</si>
  <si>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</si>
  <si>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</si>
  <si>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</si>
  <si>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</si>
  <si>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</si>
  <si>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</si>
  <si>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</si>
  <si>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</si>
  <si>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</si>
  <si>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</si>
  <si>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</si>
  <si>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</si>
  <si>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</si>
  <si>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</si>
  <si>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</si>
  <si>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</si>
  <si>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</si>
  <si>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</si>
  <si>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</si>
  <si>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</si>
  <si>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</si>
  <si>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</si>
  <si>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</si>
  <si>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</si>
  <si>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</si>
  <si>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</si>
  <si>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</si>
  <si>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</si>
  <si>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</si>
  <si>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</si>
  <si>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</si>
  <si>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</si>
  <si>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</si>
  <si>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</si>
  <si>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</si>
  <si>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</si>
  <si>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</si>
  <si>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</si>
  <si>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</si>
  <si>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</si>
  <si>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</si>
  <si>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</si>
  <si>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</si>
  <si>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</si>
  <si>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</si>
  <si>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</si>
  <si>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</si>
  <si>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</si>
  <si>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</si>
  <si>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</si>
  <si>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</si>
  <si>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</si>
  <si>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</si>
  <si>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</si>
  <si>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</si>
  <si>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</si>
  <si>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</si>
  <si>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</si>
  <si>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</si>
  <si>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</si>
  <si>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</si>
  <si>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</si>
  <si>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</si>
  <si>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</si>
  <si>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</si>
  <si>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</si>
  <si>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</si>
  <si>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</si>
  <si>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</si>
  <si>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</si>
  <si>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</si>
  <si>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</si>
  <si>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</si>
  <si>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</si>
  <si>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</si>
  <si>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</si>
  <si>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</si>
  <si>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</si>
  <si>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</si>
  <si>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</si>
  <si>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</si>
  <si>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</si>
  <si>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</si>
  <si>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</si>
  <si>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</si>
  <si>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</si>
  <si>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</si>
  <si>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</si>
  <si>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</si>
  <si>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</si>
  <si>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</si>
  <si>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</si>
  <si>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</si>
  <si>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</si>
  <si>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</si>
  <si>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</si>
  <si>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</si>
  <si>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</si>
  <si>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</si>
  <si>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</si>
  <si>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</si>
  <si>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</si>
  <si>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</si>
  <si>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</si>
  <si>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</si>
  <si>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</si>
  <si>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</si>
  <si>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</si>
  <si>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</si>
  <si>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</si>
  <si>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</si>
  <si>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</si>
  <si>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</si>
  <si>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</si>
  <si>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</si>
  <si>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</si>
  <si>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</si>
  <si>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</si>
  <si>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</si>
  <si>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</si>
  <si>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</si>
  <si>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</si>
  <si>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</si>
  <si>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</si>
  <si>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</si>
  <si>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</si>
  <si>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</si>
  <si>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</si>
  <si>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</si>
  <si>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</si>
  <si>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</si>
  <si>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</si>
  <si>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</si>
  <si>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</si>
  <si>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</si>
  <si>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</si>
  <si>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</si>
  <si>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</si>
  <si>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</si>
  <si>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</si>
  <si>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</si>
  <si>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</si>
  <si>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</si>
  <si>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</si>
  <si>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</si>
  <si>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</si>
  <si>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</si>
  <si>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</si>
  <si>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</si>
  <si>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</si>
  <si>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</si>
  <si>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</si>
  <si>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</si>
  <si>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</si>
  <si>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</si>
  <si>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</si>
  <si>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</si>
  <si>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</si>
  <si>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</si>
  <si>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</si>
  <si>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</si>
  <si>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</si>
  <si>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</si>
  <si>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</si>
  <si>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</si>
  <si>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</si>
  <si>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</si>
  <si>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</si>
  <si>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</si>
  <si>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</si>
  <si>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</si>
  <si>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</si>
  <si>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</si>
  <si>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</si>
  <si>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</si>
  <si>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</si>
  <si>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</si>
  <si>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</si>
  <si>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</si>
  <si>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</si>
  <si>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</si>
  <si>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</si>
  <si>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</si>
  <si>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</si>
  <si>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</si>
  <si>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</si>
  <si>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</si>
  <si>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</si>
  <si>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</si>
  <si>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</si>
  <si>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</si>
  <si>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</si>
  <si>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</si>
  <si>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</si>
  <si>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</si>
  <si>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</si>
  <si>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</si>
  <si>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</si>
  <si>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</si>
  <si>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</si>
  <si>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</si>
  <si>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</si>
  <si>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</si>
  <si>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</si>
  <si>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</si>
  <si>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</si>
  <si>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</si>
  <si>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</si>
  <si>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</si>
  <si>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</si>
  <si>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</si>
  <si>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</si>
  <si>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</si>
  <si>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</si>
  <si>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</si>
  <si>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</si>
  <si>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</si>
  <si>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</si>
  <si>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</si>
  <si>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</si>
  <si>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</si>
  <si>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</si>
  <si>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</si>
  <si>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</si>
  <si>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</si>
  <si>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</si>
  <si>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</si>
  <si>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</si>
  <si>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</si>
  <si>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</si>
  <si>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</si>
  <si>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</si>
  <si>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</si>
  <si>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</si>
  <si>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</si>
  <si>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</si>
  <si>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</si>
  <si>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</si>
  <si>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</si>
  <si>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</si>
  <si>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</si>
  <si>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</si>
  <si>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</si>
  <si>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</si>
  <si>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</si>
  <si>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</si>
  <si>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</si>
  <si>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</si>
  <si>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</si>
  <si>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</si>
  <si>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</si>
  <si>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</si>
  <si>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</si>
  <si>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</si>
  <si>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</si>
  <si>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</si>
  <si>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</si>
  <si>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</si>
  <si>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</si>
  <si>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</si>
  <si>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</si>
  <si>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</si>
  <si>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</si>
  <si>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</si>
  <si>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</si>
  <si>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</si>
  <si>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</si>
  <si>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</si>
  <si>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</si>
  <si>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</si>
  <si>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</si>
  <si>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</si>
  <si>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</si>
  <si>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</si>
  <si>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</si>
  <si>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</si>
  <si>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</si>
  <si>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</si>
  <si>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</si>
  <si>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</si>
  <si>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</si>
  <si>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</si>
  <si>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</si>
  <si>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</si>
  <si>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</si>
  <si>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</si>
  <si>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</si>
  <si>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</si>
  <si>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</si>
  <si>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</si>
  <si>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</si>
  <si>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</si>
  <si>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</si>
  <si>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</si>
  <si>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</si>
  <si>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</si>
  <si>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</si>
  <si>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</si>
  <si>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</si>
  <si>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</si>
  <si>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</si>
  <si>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</si>
  <si>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</si>
  <si>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</si>
  <si>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</si>
  <si>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</si>
  <si>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</si>
  <si>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</si>
  <si>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</si>
  <si>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</si>
  <si>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</si>
  <si>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</si>
  <si>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</si>
  <si>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</si>
  <si>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</si>
  <si>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</si>
  <si>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</si>
  <si>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</si>
  <si>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</si>
  <si>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</si>
  <si>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</si>
  <si>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</si>
  <si>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</si>
  <si>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</si>
  <si>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</si>
  <si>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</si>
  <si>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</si>
  <si>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</si>
  <si>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</si>
  <si>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</si>
  <si>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</si>
  <si>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</si>
  <si>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</si>
  <si>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</si>
  <si>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</si>
  <si>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</si>
  <si>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</si>
  <si>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</si>
  <si>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</si>
  <si>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</si>
  <si>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</si>
  <si>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</si>
  <si>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</si>
  <si>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</si>
  <si>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</si>
  <si>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</si>
  <si>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</si>
  <si>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</si>
  <si>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</si>
  <si>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</si>
  <si>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</si>
  <si>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</si>
  <si>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</si>
  <si>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</si>
  <si>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</si>
  <si>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</si>
  <si>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</si>
  <si>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</si>
  <si>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</si>
  <si>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</si>
  <si>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</si>
  <si>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</si>
  <si>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</si>
  <si>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</si>
  <si>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</si>
  <si>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</si>
  <si>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</si>
  <si>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</si>
  <si>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</si>
  <si>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</si>
  <si>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</si>
  <si>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</si>
  <si>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</si>
  <si>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</si>
  <si>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</si>
  <si>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</si>
  <si>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</si>
  <si>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</si>
  <si>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</si>
  <si>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</si>
  <si>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</si>
  <si>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</si>
  <si>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</si>
  <si>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</si>
  <si>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</si>
  <si>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</si>
  <si>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</si>
  <si>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</si>
  <si>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</si>
  <si>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</si>
  <si>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</si>
  <si>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</si>
  <si>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</si>
  <si>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</si>
  <si>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</si>
  <si>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</si>
  <si>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</si>
  <si>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</si>
  <si>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</si>
  <si>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</si>
  <si>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</si>
  <si>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</si>
  <si>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</si>
  <si>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</si>
  <si>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</si>
  <si>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</si>
  <si>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</si>
  <si>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</si>
  <si>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</si>
  <si>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</si>
  <si>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</si>
  <si>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</si>
  <si>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</si>
  <si>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</si>
  <si>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</si>
  <si>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</si>
  <si>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</si>
  <si>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</si>
  <si>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</si>
  <si>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</si>
  <si>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</si>
  <si>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</si>
  <si>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</si>
  <si>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</si>
  <si>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</si>
  <si>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</si>
  <si>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</si>
  <si>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</si>
  <si>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</si>
  <si>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</si>
  <si>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</si>
  <si>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</si>
  <si>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</si>
  <si>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</si>
  <si>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</si>
  <si>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</si>
  <si>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</si>
  <si>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</si>
  <si>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</si>
  <si>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</si>
  <si>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</si>
  <si>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</si>
  <si>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</si>
  <si>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</si>
  <si>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</si>
  <si>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</si>
  <si>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</si>
  <si>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</si>
  <si>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</si>
  <si>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</si>
  <si>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</si>
  <si>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</si>
  <si>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</si>
  <si>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</si>
  <si>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</si>
  <si>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</si>
  <si>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</si>
  <si>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</si>
  <si>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</si>
  <si>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</si>
  <si>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</si>
  <si>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</si>
  <si>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</si>
  <si>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</si>
  <si>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</si>
  <si>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</si>
  <si>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</si>
  <si>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</si>
  <si>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</si>
  <si>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</si>
  <si>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</si>
  <si>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</si>
  <si>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</si>
  <si>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</si>
  <si>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</si>
  <si>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</si>
  <si>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</si>
  <si>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</si>
  <si>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</si>
  <si>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</si>
  <si>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</si>
  <si>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</si>
  <si>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</si>
  <si>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</si>
  <si>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</si>
  <si>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</si>
  <si>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</si>
  <si>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</si>
  <si>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</si>
  <si>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</si>
  <si>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</si>
  <si>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</si>
  <si>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</si>
  <si>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</si>
  <si>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</si>
  <si>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</si>
  <si>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</si>
  <si>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</si>
  <si>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</si>
  <si>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</si>
  <si>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</si>
  <si>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</si>
  <si>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</si>
  <si>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</si>
  <si>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</si>
  <si>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</si>
  <si>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</si>
  <si>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</si>
  <si>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</si>
  <si>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</si>
  <si>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</si>
  <si>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</si>
  <si>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</si>
  <si>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</si>
  <si>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</si>
  <si>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</si>
  <si>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</si>
  <si>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</si>
  <si>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</si>
  <si>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</si>
  <si>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</si>
  <si>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</si>
  <si>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</si>
  <si>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</si>
  <si>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</si>
  <si>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</si>
  <si>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</si>
  <si>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</si>
  <si>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</si>
  <si>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</si>
  <si>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</si>
  <si>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</si>
  <si>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</si>
  <si>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</si>
  <si>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</si>
  <si>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</si>
  <si>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</si>
  <si>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</si>
  <si>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</si>
  <si>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</si>
  <si>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</si>
  <si>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</si>
  <si>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</si>
  <si>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</si>
  <si>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</si>
  <si>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</si>
  <si>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</si>
  <si>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</si>
  <si>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</si>
  <si>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</si>
  <si>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</si>
  <si>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</si>
  <si>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</si>
  <si>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</si>
  <si>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</si>
  <si>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</si>
  <si>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</si>
  <si>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</si>
  <si>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</si>
  <si>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</si>
  <si>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</si>
  <si>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</si>
  <si>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</si>
  <si>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</si>
  <si>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</si>
  <si>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</si>
  <si>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</si>
  <si>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</si>
  <si>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</si>
  <si>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</si>
  <si>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</si>
  <si>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</si>
  <si>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</si>
  <si>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</si>
  <si>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</si>
  <si>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</si>
  <si>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</si>
  <si>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</si>
  <si>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</si>
  <si>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</si>
  <si>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</si>
  <si>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</si>
  <si>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</si>
  <si>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</si>
  <si>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</si>
  <si>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</si>
  <si>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</si>
  <si>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</si>
  <si>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</si>
  <si>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</si>
  <si>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</si>
  <si>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</si>
  <si>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</si>
  <si>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</si>
  <si>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</si>
  <si>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</si>
  <si>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</si>
  <si>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</si>
  <si>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</si>
  <si>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</si>
  <si>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</si>
  <si>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</si>
  <si>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</si>
  <si>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</si>
  <si>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</si>
  <si>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</si>
  <si>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</si>
  <si>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</si>
  <si>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</si>
  <si>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</si>
  <si>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</si>
  <si>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</si>
  <si>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</si>
  <si>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</si>
  <si>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</si>
  <si>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</si>
  <si>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</si>
  <si>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</si>
  <si>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</si>
  <si>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</si>
  <si>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</si>
  <si>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</si>
  <si>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</si>
  <si>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</si>
  <si>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</si>
  <si>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</si>
  <si>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</si>
  <si>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</si>
  <si>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</si>
  <si>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</si>
  <si>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</si>
  <si>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</si>
  <si>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</si>
  <si>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</si>
  <si>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</si>
  <si>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</si>
  <si>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</si>
  <si>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</si>
  <si>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</si>
  <si>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</si>
  <si>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</si>
  <si>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</si>
  <si>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</si>
  <si>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</si>
  <si>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</si>
  <si>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</si>
  <si>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</si>
  <si>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</si>
  <si>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</si>
  <si>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</si>
  <si>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</si>
  <si>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</si>
  <si>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</si>
  <si>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</si>
  <si>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</si>
  <si>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</si>
  <si>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</si>
  <si>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</si>
  <si>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</si>
  <si>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</si>
  <si>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</si>
  <si>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</si>
  <si>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</si>
  <si>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</si>
  <si>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</si>
  <si>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</si>
  <si>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</si>
  <si>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</si>
  <si>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</si>
  <si>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</si>
  <si>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</si>
  <si>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</si>
  <si>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</si>
  <si>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</si>
  <si>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</si>
  <si>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</si>
  <si>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</si>
  <si>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</si>
  <si>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</si>
  <si>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</si>
  <si>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</si>
  <si>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</si>
  <si>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</si>
  <si>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</si>
  <si>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</si>
  <si>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</si>
  <si>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</si>
  <si>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</si>
  <si>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</si>
  <si>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</si>
  <si>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</si>
  <si>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</si>
  <si>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</si>
  <si>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</si>
  <si>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</si>
  <si>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</si>
  <si>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</si>
  <si>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</si>
  <si>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</si>
  <si>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</si>
  <si>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</si>
  <si>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</si>
  <si>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</si>
  <si>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</si>
  <si>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</si>
  <si>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</si>
  <si>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</si>
  <si>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</si>
  <si>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</si>
  <si>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</si>
  <si>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</si>
  <si>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</si>
  <si>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</si>
  <si>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</si>
  <si>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</si>
  <si>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</si>
  <si>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</si>
  <si>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</si>
  <si>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</si>
  <si>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</si>
  <si>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</si>
  <si>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</si>
  <si>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</si>
  <si>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</si>
  <si>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</si>
  <si>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</si>
  <si>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</si>
  <si>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</si>
  <si>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</si>
  <si>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</si>
  <si>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</si>
  <si>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</si>
  <si>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</si>
  <si>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</si>
  <si>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</si>
  <si>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</si>
  <si>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</si>
  <si>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</si>
  <si>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</si>
  <si>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</si>
  <si>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</si>
  <si>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</si>
  <si>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</si>
  <si>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</si>
  <si>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</si>
  <si>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</si>
  <si>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</si>
  <si>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</si>
  <si>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</si>
  <si>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</si>
  <si>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</si>
  <si>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</si>
  <si>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</si>
  <si>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</si>
  <si>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</si>
  <si>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</si>
  <si>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</si>
  <si>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</si>
  <si>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</si>
  <si>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</si>
  <si>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</si>
  <si>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</si>
  <si>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</si>
  <si>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</si>
  <si>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</si>
  <si>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</si>
  <si>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</si>
  <si>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</si>
  <si>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</si>
  <si>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</si>
  <si>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</si>
  <si>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</si>
  <si>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</si>
  <si>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</si>
  <si>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</si>
  <si>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</si>
  <si>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</si>
  <si>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</si>
  <si>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</si>
  <si>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</si>
  <si>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</si>
  <si>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</si>
  <si>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</si>
  <si>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</si>
  <si>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</si>
  <si>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</si>
  <si>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</si>
  <si>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</si>
  <si>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</si>
  <si>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</si>
  <si>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</si>
  <si>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</si>
  <si>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</si>
  <si>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</si>
  <si>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</si>
  <si>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</si>
  <si>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</si>
  <si>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</si>
  <si>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</si>
  <si>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</si>
  <si>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</si>
  <si>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</si>
  <si>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</si>
  <si>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</si>
  <si>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</si>
  <si>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</si>
  <si>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</si>
  <si>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</si>
  <si>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</si>
  <si>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</si>
  <si>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</si>
  <si>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</si>
  <si>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</si>
  <si>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</si>
  <si>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</si>
  <si>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</si>
  <si>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</si>
  <si>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</si>
  <si>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</si>
  <si>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</si>
  <si>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</si>
  <si>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</si>
  <si>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</si>
  <si>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</si>
  <si>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</si>
  <si>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</si>
  <si>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</si>
  <si>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</si>
  <si>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</si>
  <si>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</si>
  <si>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</si>
  <si>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</si>
  <si>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</si>
  <si>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</si>
  <si>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</si>
  <si>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</si>
  <si>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</si>
  <si>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</si>
  <si>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</si>
  <si>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</si>
  <si>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</si>
  <si>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</si>
  <si>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</si>
  <si>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</si>
  <si>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</si>
  <si>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</si>
  <si>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</si>
  <si>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</si>
  <si>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</si>
  <si>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</si>
  <si>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</si>
  <si>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</si>
  <si>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</si>
  <si>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</si>
  <si>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</si>
  <si>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</si>
  <si>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</si>
  <si>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</si>
  <si>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</si>
  <si>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</si>
  <si>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</si>
  <si>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</si>
  <si>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</si>
  <si>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</si>
  <si>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</si>
  <si>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</si>
  <si>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</si>
  <si>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</si>
  <si>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</si>
  <si>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</si>
  <si>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</si>
  <si>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</si>
  <si>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</si>
  <si>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</si>
  <si>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</si>
  <si>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</si>
  <si>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</si>
  <si>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</si>
  <si>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</si>
  <si>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</si>
  <si>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</si>
  <si>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</si>
  <si>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</si>
  <si>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</si>
  <si>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</si>
  <si>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</si>
  <si>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</si>
  <si>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</si>
  <si>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</si>
  <si>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</si>
  <si>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</si>
  <si>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</si>
  <si>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</si>
  <si>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</si>
  <si>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</si>
  <si>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</si>
  <si>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</si>
  <si>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</si>
  <si>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</si>
  <si>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</si>
  <si>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</si>
  <si>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</si>
  <si>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</si>
  <si>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</si>
  <si>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</si>
  <si>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</si>
  <si>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</si>
  <si>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</si>
  <si>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</si>
  <si>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</si>
  <si>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</si>
  <si>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</si>
  <si>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</si>
  <si>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</si>
  <si>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</si>
  <si>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</si>
  <si>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</si>
  <si>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</si>
  <si>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</si>
  <si>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</si>
  <si>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</si>
  <si>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</si>
  <si>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</si>
  <si>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</si>
  <si>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</si>
  <si>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</si>
  <si>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</si>
  <si>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</si>
  <si>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</si>
  <si>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</si>
  <si>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</si>
  <si>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</si>
  <si>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</si>
  <si>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</si>
  <si>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</si>
  <si>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</si>
  <si>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</si>
  <si>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</si>
  <si>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</si>
  <si>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</si>
  <si>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</si>
  <si>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</si>
  <si>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</si>
  <si>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</si>
  <si>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</si>
  <si>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</si>
  <si>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</si>
  <si>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</si>
  <si>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</si>
  <si>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</si>
  <si>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</si>
  <si>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</si>
  <si>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</si>
  <si>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</si>
  <si>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</si>
  <si>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</si>
  <si>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</si>
  <si>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</si>
  <si>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</si>
  <si>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</si>
  <si>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</si>
  <si>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</si>
  <si>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</si>
  <si>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</si>
  <si>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</si>
  <si>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</si>
  <si>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</si>
  <si>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</si>
  <si>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</si>
  <si>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</si>
  <si>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</si>
  <si>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</si>
  <si>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</si>
  <si>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</si>
  <si>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</si>
  <si>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</si>
  <si>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</si>
  <si>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</si>
  <si>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</si>
  <si>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</si>
  <si>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</si>
  <si>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</si>
  <si>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</si>
  <si>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</si>
  <si>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</si>
  <si>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</si>
  <si>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</si>
  <si>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</si>
  <si>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</si>
  <si>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</si>
  <si>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</si>
  <si>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</si>
  <si>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</si>
  <si>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</si>
  <si>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</si>
  <si>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</si>
  <si>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</si>
  <si>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</si>
  <si>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</si>
  <si>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</si>
  <si>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</si>
  <si>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</si>
  <si>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</si>
  <si>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</si>
  <si>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</si>
  <si>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</si>
  <si>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</si>
  <si>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</si>
  <si>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</si>
  <si>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</si>
  <si>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</si>
  <si>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</si>
  <si>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</si>
  <si>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</si>
  <si>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</si>
  <si>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</si>
  <si>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</si>
  <si>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</si>
  <si>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</si>
  <si>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</si>
  <si>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</si>
  <si>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</si>
  <si>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</si>
  <si>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</si>
  <si>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</si>
  <si>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</si>
  <si>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</si>
  <si>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</si>
  <si>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</si>
  <si>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</si>
  <si>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</si>
  <si>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</si>
  <si>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</si>
  <si>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</si>
  <si>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</si>
  <si>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</si>
  <si>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</si>
  <si>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</si>
  <si>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</si>
  <si>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</si>
  <si>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</si>
  <si>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</si>
  <si>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</si>
  <si>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</si>
  <si>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</si>
  <si>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</si>
  <si>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</si>
  <si>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</si>
  <si>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</si>
  <si>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</si>
  <si>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</si>
  <si>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</si>
  <si>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</si>
  <si>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</si>
  <si>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</si>
  <si>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</si>
  <si>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</si>
  <si>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</si>
  <si>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</si>
  <si>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</si>
  <si>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</si>
  <si>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</si>
  <si>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</si>
  <si>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</si>
  <si>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</si>
  <si>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</si>
  <si>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</si>
  <si>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</si>
  <si>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</si>
  <si>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</si>
  <si>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</si>
  <si>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</si>
  <si>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</si>
  <si>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</si>
  <si>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</si>
  <si>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</si>
  <si>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</si>
  <si>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</si>
  <si>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</si>
  <si>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</si>
  <si>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</si>
  <si>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</si>
  <si>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</si>
  <si>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</si>
  <si>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</si>
  <si>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</si>
  <si>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</si>
  <si>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</si>
  <si>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</si>
  <si>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</si>
  <si>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</si>
  <si>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</si>
  <si>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</si>
  <si>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</si>
  <si>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</si>
  <si>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</si>
  <si>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</si>
  <si>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</si>
  <si>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</si>
  <si>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</si>
  <si>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</si>
  <si>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</si>
  <si>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</si>
  <si>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</si>
  <si>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</si>
  <si>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</si>
  <si>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</si>
  <si>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</si>
  <si>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</si>
  <si>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</si>
  <si>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</si>
  <si>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</si>
  <si>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</si>
  <si>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</si>
  <si>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</si>
  <si>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</si>
  <si>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</si>
  <si>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</si>
  <si>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</si>
  <si>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</si>
  <si>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</si>
  <si>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</si>
  <si>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</si>
  <si>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</si>
  <si>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</si>
  <si>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</si>
  <si>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</si>
  <si>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</si>
  <si>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</si>
  <si>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</si>
  <si>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</si>
  <si>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</si>
  <si>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</si>
  <si>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</si>
  <si>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</si>
  <si>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</si>
  <si>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</si>
  <si>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</si>
  <si>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</si>
  <si>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</si>
  <si>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</si>
  <si>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</si>
  <si>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</si>
  <si>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</si>
  <si>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</si>
  <si>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</si>
  <si>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</si>
  <si>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</si>
  <si>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</si>
  <si>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</si>
  <si>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</si>
  <si>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</si>
  <si>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</si>
  <si>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</si>
  <si>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</si>
  <si>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</si>
  <si>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</si>
  <si>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</si>
  <si>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</si>
  <si>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</si>
  <si>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</si>
  <si>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</si>
  <si>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</si>
  <si>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</si>
  <si>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</si>
  <si>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</si>
  <si>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</si>
  <si>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</si>
  <si>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</si>
  <si>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</si>
  <si>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</si>
  <si>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</si>
  <si>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</si>
  <si>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</si>
  <si>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</si>
  <si>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</si>
  <si>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</si>
  <si>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</si>
  <si>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</si>
  <si>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</si>
  <si>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</si>
  <si>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</si>
  <si>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</si>
  <si>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</si>
  <si>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</si>
  <si>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</si>
  <si>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</si>
  <si>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</si>
  <si>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</si>
  <si>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</si>
  <si>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</si>
  <si>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</si>
  <si>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</si>
  <si>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</si>
  <si>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</si>
  <si>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</si>
  <si>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</si>
  <si>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</si>
  <si>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</si>
  <si>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</si>
  <si>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</si>
  <si>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</si>
  <si>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</si>
  <si>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</si>
  <si>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</si>
  <si>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</si>
  <si>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</si>
  <si>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</si>
  <si>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</si>
  <si>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</si>
  <si>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</si>
  <si>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</si>
  <si>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</si>
  <si>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</si>
  <si>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</si>
  <si>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</si>
  <si>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</si>
  <si>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</si>
  <si>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</si>
  <si>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</si>
  <si>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</si>
  <si>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</si>
  <si>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</si>
  <si>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</si>
  <si>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</si>
  <si>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</si>
  <si>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</si>
  <si>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</si>
  <si>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</si>
  <si>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</si>
  <si>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</si>
  <si>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</si>
  <si>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</si>
  <si>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</si>
  <si>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</si>
  <si>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</si>
  <si>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</si>
  <si>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</si>
  <si>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</si>
  <si>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</si>
  <si>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</si>
  <si>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</si>
  <si>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</si>
  <si>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</si>
  <si>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</si>
  <si>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</si>
  <si>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</si>
  <si>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</si>
  <si>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</si>
  <si>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</si>
  <si>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</si>
  <si>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</si>
  <si>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</si>
  <si>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</si>
  <si>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</si>
  <si>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</si>
  <si>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</si>
  <si>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</si>
  <si>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</si>
  <si>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</si>
  <si>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</si>
  <si>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</si>
  <si>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</si>
  <si>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</si>
  <si>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</si>
  <si>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</si>
  <si>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</si>
  <si>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</si>
  <si>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</si>
  <si>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</si>
  <si>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</si>
  <si>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</si>
  <si>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</si>
  <si>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</si>
  <si>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</si>
  <si>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</si>
  <si>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</si>
  <si>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</si>
  <si>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</si>
  <si>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</si>
  <si>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</si>
  <si>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</si>
  <si>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</si>
  <si>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</si>
  <si>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</si>
  <si>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</si>
  <si>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</si>
  <si>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</si>
  <si>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</si>
  <si>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</si>
  <si>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</si>
  <si>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</si>
  <si>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</si>
  <si>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</si>
  <si>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</si>
  <si>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</si>
  <si>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</si>
  <si>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</si>
  <si>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</si>
  <si>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</si>
  <si>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</si>
  <si>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</si>
  <si>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</si>
  <si>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</si>
  <si>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</si>
  <si>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</si>
  <si>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</si>
  <si>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</si>
  <si>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</si>
  <si>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</si>
  <si>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</si>
  <si>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</si>
  <si>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</si>
  <si>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</si>
  <si>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</si>
  <si>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</si>
  <si>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</si>
  <si>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</si>
  <si>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</si>
  <si>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</si>
  <si>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</si>
  <si>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</si>
  <si>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</si>
  <si>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</si>
  <si>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</si>
  <si>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</si>
  <si>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</si>
  <si>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</si>
  <si>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</si>
  <si>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</si>
  <si>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</si>
  <si>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</si>
  <si>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</si>
  <si>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</si>
  <si>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</si>
  <si>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</si>
  <si>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</si>
  <si>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</si>
  <si>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</si>
  <si>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</si>
  <si>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</si>
  <si>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</si>
  <si>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</si>
  <si>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</si>
  <si>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</si>
  <si>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</si>
  <si>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</si>
  <si>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</si>
  <si>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</si>
  <si>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</si>
  <si>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</si>
  <si>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</si>
  <si>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</si>
  <si>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</si>
  <si>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</si>
  <si>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</si>
  <si>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</si>
  <si>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</si>
  <si>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</si>
  <si>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</si>
  <si>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</si>
  <si>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</si>
  <si>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</si>
  <si>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</si>
  <si>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</si>
  <si>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</si>
  <si>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</si>
  <si>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</si>
  <si>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</si>
  <si>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</si>
  <si>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</si>
  <si>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</si>
  <si>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</si>
  <si>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</si>
  <si>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</si>
  <si>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</si>
  <si>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</si>
  <si>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</si>
  <si>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</si>
  <si>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</si>
  <si>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</si>
  <si>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</si>
  <si>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</si>
  <si>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</si>
  <si>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</si>
  <si>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</si>
  <si>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</si>
  <si>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</si>
  <si>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</si>
  <si>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</si>
  <si>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</si>
  <si>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</si>
  <si>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</si>
  <si>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</si>
  <si>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</si>
  <si>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</si>
  <si>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</si>
  <si>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</si>
  <si>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</si>
  <si>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</si>
  <si>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</si>
  <si>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</si>
  <si>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</si>
  <si>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</si>
  <si>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</si>
  <si>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</si>
  <si>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</si>
  <si>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</si>
  <si>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</si>
  <si>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</si>
  <si>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</si>
  <si>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</si>
  <si>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</si>
  <si>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</si>
  <si>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</si>
  <si>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</si>
  <si>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</si>
  <si>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</si>
  <si>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</si>
  <si>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</si>
  <si>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</si>
  <si>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</si>
  <si>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</si>
  <si>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</si>
  <si>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</si>
  <si>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</si>
  <si>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</si>
  <si>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</si>
  <si>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</si>
  <si>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</si>
  <si>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</si>
  <si>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</si>
  <si>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</si>
  <si>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</si>
  <si>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</si>
  <si>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</si>
  <si>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</si>
  <si>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</si>
  <si>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</si>
  <si>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</si>
  <si>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</si>
  <si>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</si>
  <si>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</si>
  <si>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</si>
  <si>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</si>
  <si>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</si>
  <si>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</si>
  <si>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</si>
  <si>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</si>
  <si>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</si>
  <si>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</si>
  <si>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</si>
  <si>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</si>
  <si>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</si>
  <si>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</si>
  <si>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</si>
  <si>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</si>
  <si>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</si>
  <si>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</si>
  <si>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</si>
  <si>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</si>
  <si>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</si>
  <si>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</si>
  <si>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</si>
  <si>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</si>
  <si>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</si>
  <si>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</si>
  <si>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</si>
  <si>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</si>
  <si>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</si>
  <si>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</si>
  <si>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</si>
  <si>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</si>
  <si>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</si>
  <si>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</si>
  <si>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</si>
  <si>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</si>
  <si>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</si>
  <si>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</si>
  <si>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</si>
  <si>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</si>
  <si>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</si>
  <si>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</si>
  <si>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</si>
  <si>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</si>
  <si>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</si>
  <si>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</si>
  <si>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</si>
  <si>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</si>
  <si>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</si>
  <si>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</si>
  <si>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</si>
  <si>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</si>
  <si>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</si>
  <si>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</si>
  <si>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</si>
  <si>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</si>
  <si>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</si>
  <si>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</si>
  <si>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</si>
  <si>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</si>
  <si>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</si>
  <si>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</si>
  <si>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</si>
  <si>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</si>
  <si>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</si>
  <si>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</si>
  <si>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</si>
  <si>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</si>
  <si>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</si>
  <si>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</si>
  <si>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</si>
  <si>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</si>
  <si>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</si>
  <si>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</si>
  <si>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</si>
  <si>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</si>
  <si>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</si>
  <si>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</si>
  <si>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</si>
  <si>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</si>
  <si>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</si>
  <si>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</si>
  <si>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</si>
  <si>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</si>
  <si>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</si>
  <si>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</si>
  <si>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</si>
  <si>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</si>
  <si>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</si>
  <si>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</si>
  <si>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</si>
  <si>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</si>
  <si>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</si>
  <si>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</si>
  <si>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</si>
  <si>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</si>
  <si>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</si>
  <si>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</si>
  <si>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</si>
  <si>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</si>
  <si>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</si>
  <si>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</si>
  <si>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</si>
  <si>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</si>
  <si>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</si>
  <si>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</si>
  <si>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</si>
  <si>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</si>
  <si>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</si>
  <si>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</si>
  <si>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</si>
  <si>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</si>
  <si>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</si>
  <si>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</si>
  <si>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</si>
  <si>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</si>
  <si>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</si>
  <si>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</si>
  <si>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</si>
  <si>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</si>
  <si>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</si>
  <si>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</si>
  <si>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</si>
  <si>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</si>
  <si>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</si>
  <si>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</si>
  <si>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</si>
  <si>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</si>
  <si>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</si>
  <si>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</si>
  <si>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</si>
  <si>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</si>
  <si>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</si>
  <si>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</si>
  <si>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</si>
  <si>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</si>
  <si>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</si>
  <si>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</si>
  <si>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</si>
  <si>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</si>
  <si>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</si>
  <si>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</si>
  <si>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</si>
  <si>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</si>
  <si>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</si>
  <si>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</si>
  <si>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</si>
  <si>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</si>
  <si>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</si>
  <si>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</si>
  <si>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</si>
  <si>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</si>
  <si>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</si>
  <si>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</si>
  <si>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</si>
  <si>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</si>
  <si>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</si>
  <si>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</si>
  <si>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</si>
  <si>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</si>
  <si>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</si>
  <si>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</si>
  <si>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</si>
  <si>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</si>
  <si>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</si>
  <si>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</si>
  <si>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</si>
  <si>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</si>
  <si>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</si>
  <si>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</si>
  <si>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</si>
  <si>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</si>
  <si>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</si>
  <si>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</si>
  <si>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</si>
  <si>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</si>
  <si>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</si>
  <si>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</si>
  <si>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</si>
  <si>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</si>
  <si>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</si>
  <si>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</si>
  <si>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</si>
  <si>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</si>
  <si>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</si>
  <si>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</si>
  <si>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</si>
  <si>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</si>
  <si>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</si>
  <si>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</si>
  <si>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</si>
  <si>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</si>
  <si>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</si>
  <si>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</si>
  <si>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</si>
  <si>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</si>
  <si>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</si>
  <si>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</si>
  <si>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</si>
  <si>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</si>
  <si>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</si>
  <si>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</si>
  <si>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</si>
  <si>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</si>
  <si>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</si>
  <si>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</si>
  <si>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</si>
  <si>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</si>
  <si>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</si>
  <si>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</si>
  <si>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</si>
  <si>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</si>
  <si>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</si>
  <si>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</si>
  <si>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</si>
  <si>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</si>
  <si>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</si>
  <si>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</si>
  <si>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</si>
  <si>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</si>
  <si>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</si>
  <si>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</si>
  <si>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</si>
  <si>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</si>
  <si>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</si>
  <si>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</si>
  <si>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</si>
  <si>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</si>
  <si>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</si>
  <si>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</si>
  <si>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</si>
  <si>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</si>
  <si>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</si>
  <si>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</si>
  <si>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</si>
  <si>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</si>
  <si>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</si>
  <si>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</si>
  <si>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</si>
  <si>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</si>
  <si>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</si>
  <si>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</si>
  <si>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</si>
  <si>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</si>
  <si>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</si>
  <si>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</si>
  <si>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</si>
  <si>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</si>
  <si>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</si>
  <si>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</si>
  <si>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</si>
  <si>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</si>
  <si>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</si>
  <si>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</si>
  <si>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</si>
  <si>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</si>
  <si>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</si>
  <si>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</si>
  <si>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</si>
  <si>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</si>
  <si>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</si>
  <si>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</si>
  <si>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</si>
  <si>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</si>
  <si>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</si>
  <si>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</si>
  <si>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</si>
  <si>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</si>
  <si>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</si>
  <si>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</si>
  <si>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</si>
  <si>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</si>
  <si>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</si>
  <si>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</si>
  <si>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</si>
  <si>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</si>
  <si>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</si>
  <si>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</si>
  <si>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</si>
  <si>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</si>
  <si>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</si>
  <si>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</si>
  <si>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</si>
  <si>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</si>
  <si>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</si>
  <si>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</si>
  <si>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</si>
  <si>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</si>
  <si>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</si>
  <si>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</si>
  <si>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</si>
  <si>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</si>
  <si>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</si>
  <si>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</si>
  <si>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</si>
  <si>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</si>
  <si>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</si>
  <si>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</si>
  <si>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</si>
  <si>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</si>
  <si>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</si>
  <si>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</si>
  <si>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</si>
  <si>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</si>
  <si>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</si>
  <si>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</si>
  <si>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</si>
  <si>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</si>
  <si>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</si>
  <si>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</si>
  <si>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</si>
  <si>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</si>
  <si>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</si>
  <si>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</si>
  <si>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</si>
  <si>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</si>
  <si>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</si>
  <si>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</si>
  <si>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</si>
  <si>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</si>
  <si>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</si>
  <si>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</si>
  <si>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</si>
  <si>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</si>
  <si>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</si>
  <si>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</si>
  <si>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</si>
  <si>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</si>
  <si>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</si>
  <si>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</si>
  <si>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</si>
  <si>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</si>
  <si>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</si>
  <si>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</si>
  <si>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</si>
  <si>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</si>
  <si>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</si>
  <si>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</si>
  <si>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</si>
  <si>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</si>
  <si>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</si>
  <si>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</si>
  <si>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</si>
  <si>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</si>
  <si>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</si>
  <si>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</si>
  <si>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</si>
  <si>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</si>
  <si>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</si>
  <si>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</si>
  <si>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</si>
  <si>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</si>
  <si>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</si>
  <si>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</si>
  <si>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</si>
  <si>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</si>
  <si>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</si>
  <si>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</si>
  <si>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</si>
  <si>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</si>
  <si>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</si>
  <si>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</si>
  <si>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</si>
  <si>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</si>
  <si>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</si>
  <si>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</si>
  <si>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</si>
  <si>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</si>
  <si>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</si>
  <si>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</si>
  <si>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</si>
  <si>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</si>
  <si>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</si>
  <si>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</si>
  <si>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</si>
  <si>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</si>
  <si>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</si>
  <si>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</si>
  <si>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</si>
  <si>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</si>
  <si>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</si>
  <si>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</si>
  <si>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</si>
  <si>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</si>
  <si>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</si>
  <si>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</si>
  <si>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</si>
  <si>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</si>
  <si>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</si>
  <si>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</si>
  <si>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</si>
  <si>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</si>
  <si>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</si>
  <si>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</si>
  <si>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</si>
  <si>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</si>
  <si>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</si>
  <si>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</si>
  <si>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</si>
  <si>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</si>
  <si>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</si>
  <si>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</si>
  <si>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</si>
  <si>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</si>
  <si>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</si>
  <si>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</si>
  <si>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</si>
  <si>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</si>
  <si>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</si>
  <si>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</si>
  <si>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</si>
  <si>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</si>
  <si>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</si>
  <si>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</si>
  <si>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</si>
  <si>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</si>
  <si>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</si>
  <si>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</si>
  <si>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</si>
  <si>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</si>
  <si>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</si>
  <si>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</si>
  <si>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</si>
  <si>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</si>
  <si>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</si>
  <si>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</si>
  <si>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</si>
  <si>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</si>
  <si>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</si>
  <si>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</si>
  <si>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</si>
  <si>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</si>
  <si>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</si>
  <si>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</si>
  <si>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</si>
  <si>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</si>
  <si>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</si>
  <si>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</si>
  <si>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</si>
  <si>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</si>
  <si>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</si>
  <si>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</si>
  <si>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</si>
  <si>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</si>
  <si>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</si>
  <si>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</si>
  <si>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</si>
  <si>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</si>
  <si>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</si>
  <si>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</si>
  <si>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</si>
  <si>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</si>
  <si>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</si>
  <si>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</si>
  <si>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</si>
  <si>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</si>
  <si>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</si>
  <si>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</si>
  <si>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</si>
  <si>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</si>
  <si>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</si>
  <si>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</si>
  <si>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</si>
  <si>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</si>
  <si>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</si>
  <si>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</si>
  <si>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</si>
  <si>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</si>
  <si>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</si>
  <si>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</si>
  <si>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</si>
  <si>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</si>
  <si>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</si>
  <si>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</si>
  <si>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</si>
  <si>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</si>
  <si>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</si>
  <si>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</si>
  <si>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</si>
  <si>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</si>
  <si>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</si>
  <si>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</si>
  <si>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</si>
  <si>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</si>
  <si>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</si>
  <si>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</si>
  <si>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</si>
  <si>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</si>
  <si>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</si>
  <si>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</si>
  <si>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</si>
  <si>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</si>
  <si>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</si>
  <si>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</si>
  <si>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</si>
  <si>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</si>
  <si>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</si>
  <si>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</si>
  <si>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</si>
  <si>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</si>
  <si>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</si>
  <si>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</si>
  <si>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</si>
  <si>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</si>
  <si>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</si>
  <si>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</si>
  <si>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</si>
  <si>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</si>
  <si>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</si>
  <si>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</si>
  <si>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</si>
  <si>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</si>
  <si>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</si>
  <si>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</si>
  <si>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</si>
  <si>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</si>
  <si>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</si>
  <si>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</si>
  <si>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</si>
  <si>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</si>
  <si>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</si>
  <si>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</si>
  <si>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</si>
  <si>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</si>
  <si>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</si>
  <si>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</si>
  <si>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</si>
  <si>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</si>
  <si>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</si>
  <si>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</si>
  <si>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</si>
  <si>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</si>
  <si>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</si>
  <si>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</si>
  <si>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</si>
  <si>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</si>
  <si>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</si>
  <si>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</si>
  <si>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</si>
  <si>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</si>
  <si>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</si>
  <si>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</si>
  <si>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</si>
  <si>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</si>
  <si>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</si>
  <si>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</si>
  <si>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</si>
  <si>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</si>
  <si>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</si>
  <si>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</si>
  <si>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</si>
  <si>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</si>
  <si>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</si>
  <si>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</si>
  <si>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</si>
  <si>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</si>
  <si>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</si>
  <si>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</si>
  <si>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</si>
  <si>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</si>
  <si>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</si>
  <si>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</si>
  <si>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</si>
  <si>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</si>
  <si>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</si>
  <si>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</si>
  <si>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</si>
  <si>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</si>
  <si>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</si>
  <si>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</si>
  <si>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</si>
  <si>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</si>
  <si>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</si>
  <si>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</si>
  <si>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</si>
  <si>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</si>
  <si>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</si>
  <si>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</si>
  <si>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</si>
  <si>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</si>
  <si>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</si>
  <si>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</si>
  <si>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</si>
  <si>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</si>
  <si>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</si>
  <si>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</si>
  <si>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</si>
  <si>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</si>
  <si>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</si>
  <si>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</si>
  <si>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</si>
  <si>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</si>
  <si>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</si>
  <si>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</si>
  <si>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</si>
  <si>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</si>
  <si>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</si>
  <si>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</si>
  <si>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</si>
  <si>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</si>
  <si>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</si>
  <si>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</si>
  <si>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</si>
  <si>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</si>
  <si>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</si>
  <si>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</si>
  <si>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</si>
  <si>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</si>
  <si>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</si>
  <si>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</si>
  <si>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</si>
  <si>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</si>
  <si>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</si>
  <si>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</si>
  <si>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</si>
  <si>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</si>
  <si>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</si>
  <si>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</si>
  <si>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</si>
  <si>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</si>
  <si>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</si>
  <si>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</si>
  <si>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</si>
  <si>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</si>
  <si>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</si>
  <si>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</si>
  <si>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</si>
  <si>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</si>
  <si>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</si>
  <si>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</si>
  <si>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</si>
  <si>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</si>
  <si>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</si>
  <si>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</si>
  <si>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</si>
  <si>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</si>
  <si>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</si>
  <si>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</si>
  <si>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</si>
  <si>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</si>
  <si>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</si>
  <si>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</si>
  <si>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</si>
  <si>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</si>
  <si>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</si>
  <si>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</si>
  <si>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</si>
  <si>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</si>
  <si>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</si>
  <si>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</si>
  <si>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</si>
  <si>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</si>
  <si>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</si>
  <si>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</si>
  <si>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</si>
  <si>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</si>
  <si>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</si>
  <si>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</si>
  <si>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</si>
  <si>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</si>
  <si>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</si>
  <si>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</si>
  <si>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</si>
  <si>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</si>
  <si>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</si>
  <si>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</si>
  <si>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</si>
  <si>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</si>
  <si>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</si>
  <si>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</si>
  <si>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</si>
  <si>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</si>
  <si>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</si>
  <si>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</si>
  <si>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</si>
  <si>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</si>
  <si>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</si>
  <si>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</si>
  <si>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</si>
  <si>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</si>
  <si>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</si>
  <si>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</si>
  <si>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</si>
  <si>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</si>
  <si>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</si>
  <si>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</si>
  <si>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</si>
  <si>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</si>
  <si>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</si>
  <si>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</si>
  <si>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</si>
  <si>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</si>
  <si>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</si>
  <si>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</si>
  <si>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</si>
  <si>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</si>
  <si>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</si>
  <si>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</si>
  <si>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</si>
  <si>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</si>
  <si>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</si>
  <si>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</si>
  <si>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</si>
  <si>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</si>
  <si>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</si>
  <si>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</si>
  <si>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</si>
  <si>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</si>
  <si>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</si>
  <si>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</si>
  <si>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</si>
  <si>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</si>
  <si>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</si>
  <si>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</si>
  <si>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</si>
  <si>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</si>
  <si>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</si>
  <si>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</si>
  <si>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</si>
  <si>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</si>
  <si>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</si>
  <si>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</si>
  <si>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</si>
  <si>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</si>
  <si>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</si>
  <si>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</si>
  <si>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</si>
  <si>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</si>
  <si>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</si>
  <si>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</si>
  <si>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</si>
  <si>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</si>
  <si>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</si>
  <si>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</si>
  <si>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</si>
  <si>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</si>
  <si>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</si>
  <si>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</si>
  <si>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</si>
  <si>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</si>
  <si>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</si>
  <si>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</si>
  <si>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</si>
  <si>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</si>
  <si>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</si>
  <si>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</si>
  <si>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</si>
  <si>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</si>
  <si>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</si>
  <si>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</si>
  <si>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</si>
  <si>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</si>
  <si>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</si>
  <si>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</si>
  <si>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</si>
  <si>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</si>
  <si>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</si>
  <si>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</si>
  <si>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</si>
  <si>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</si>
  <si>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</si>
  <si>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</si>
  <si>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</si>
  <si>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</si>
  <si>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</si>
  <si>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</si>
  <si>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</si>
  <si>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</si>
  <si>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</si>
  <si>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</si>
  <si>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</si>
  <si>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</si>
  <si>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</si>
  <si>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</si>
  <si>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</si>
  <si>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</si>
  <si>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</si>
  <si>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</si>
  <si>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</si>
  <si>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</si>
  <si>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</si>
  <si>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</si>
  <si>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</si>
  <si>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</si>
  <si>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</si>
  <si>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</si>
  <si>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</si>
  <si>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</si>
  <si>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</si>
  <si>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</si>
  <si>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</si>
  <si>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</si>
  <si>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</si>
  <si>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</si>
  <si>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</si>
  <si>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</si>
  <si>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</si>
  <si>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</si>
  <si>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</si>
  <si>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</si>
  <si>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</si>
  <si>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</si>
  <si>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</si>
  <si>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</si>
  <si>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</si>
  <si>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</si>
  <si>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</si>
  <si>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</si>
  <si>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</si>
  <si>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</si>
  <si>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</si>
  <si>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</si>
  <si>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</si>
  <si>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</si>
  <si>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</si>
  <si>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</si>
  <si>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</si>
  <si>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</si>
  <si>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</si>
  <si>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</si>
  <si>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</si>
  <si>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</si>
  <si>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</si>
  <si>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</si>
  <si>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</si>
  <si>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</si>
  <si>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</si>
  <si>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</si>
  <si>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</si>
  <si>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</si>
  <si>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</si>
  <si>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</si>
  <si>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</si>
  <si>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</si>
  <si>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</si>
  <si>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</si>
  <si>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</si>
  <si>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</si>
  <si>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</si>
  <si>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</si>
  <si>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</si>
  <si>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</si>
  <si>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</si>
  <si>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</si>
  <si>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</si>
  <si>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</si>
  <si>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</si>
  <si>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</si>
  <si>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</si>
  <si>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</si>
  <si>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</si>
  <si>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</si>
  <si>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</si>
  <si>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</si>
  <si>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</si>
  <si>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</si>
  <si>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</si>
  <si>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</si>
  <si>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</si>
  <si>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</si>
  <si>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</si>
  <si>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</si>
  <si>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</si>
  <si>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</si>
  <si>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</si>
  <si>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</si>
  <si>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</si>
  <si>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</si>
  <si>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</si>
  <si>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</si>
  <si>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</si>
  <si>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</si>
  <si>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</si>
  <si>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</si>
  <si>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</si>
  <si>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</si>
  <si>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</si>
  <si>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</si>
  <si>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</si>
  <si>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</si>
  <si>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</si>
  <si>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</si>
  <si>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</si>
  <si>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</si>
  <si>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</si>
  <si>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</si>
  <si>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</si>
  <si>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</si>
  <si>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</si>
  <si>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</si>
  <si>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</si>
  <si>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</si>
  <si>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</si>
  <si>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</si>
  <si>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</si>
  <si>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</si>
  <si>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</si>
  <si>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</si>
  <si>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</si>
  <si>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</si>
  <si>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</si>
  <si>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</si>
  <si>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</si>
  <si>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</si>
  <si>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</si>
  <si>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</si>
  <si>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</si>
  <si>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</si>
  <si>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</si>
  <si>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</si>
  <si>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</si>
  <si>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</si>
  <si>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</si>
  <si>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</si>
  <si>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</si>
  <si>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</si>
  <si>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</si>
  <si>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</si>
  <si>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</si>
  <si>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</si>
  <si>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</si>
  <si>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</si>
  <si>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</si>
  <si>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</si>
  <si>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</si>
  <si>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</si>
  <si>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</si>
  <si>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</si>
  <si>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</si>
  <si>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</si>
  <si>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</si>
  <si>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</si>
  <si>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</si>
  <si>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</si>
  <si>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</si>
  <si>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</si>
  <si>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</si>
  <si>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</si>
  <si>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</si>
  <si>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</si>
  <si>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</si>
  <si>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</si>
  <si>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</si>
  <si>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</si>
  <si>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</si>
  <si>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</si>
  <si>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</si>
  <si>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</si>
  <si>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</si>
  <si>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</si>
  <si>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</si>
  <si>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</si>
  <si>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</si>
  <si>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</si>
  <si>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</si>
  <si>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</si>
  <si>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</si>
  <si>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</si>
  <si>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</si>
  <si>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</si>
  <si>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</si>
  <si>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</si>
  <si>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</si>
  <si>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</si>
  <si>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</si>
  <si>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</si>
  <si>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</si>
  <si>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</si>
  <si>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</si>
  <si>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</si>
  <si>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</si>
  <si>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</si>
  <si>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</si>
  <si>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</si>
  <si>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</si>
  <si>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</si>
  <si>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</si>
  <si>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</si>
  <si>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</si>
  <si>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</si>
  <si>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</si>
  <si>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</si>
  <si>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</si>
  <si>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</si>
  <si>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</si>
  <si>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</si>
  <si>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</si>
  <si>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</si>
  <si>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</si>
  <si>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</si>
  <si>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</si>
  <si>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</si>
  <si>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</si>
  <si>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</si>
  <si>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</si>
  <si>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</si>
  <si>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</si>
  <si>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</si>
  <si>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</si>
  <si>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</si>
  <si>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</si>
  <si>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</si>
  <si>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</si>
  <si>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</si>
  <si>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</si>
  <si>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</si>
  <si>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</si>
  <si>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</si>
  <si>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</si>
  <si>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</si>
  <si>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</si>
  <si>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</si>
  <si>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</si>
  <si>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</si>
  <si>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</si>
  <si>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</si>
  <si>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</si>
  <si>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</si>
  <si>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</si>
  <si>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</si>
  <si>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</si>
  <si>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</si>
  <si>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</si>
  <si>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</si>
  <si>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</si>
  <si>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</si>
  <si>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</si>
  <si>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</si>
  <si>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</si>
  <si>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</si>
  <si>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</si>
  <si>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</si>
  <si>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</si>
  <si>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</si>
  <si>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</si>
  <si>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</si>
  <si>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</si>
  <si>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</si>
  <si>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</si>
  <si>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</si>
  <si>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</si>
  <si>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</si>
  <si>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</si>
  <si>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</si>
  <si>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</si>
  <si>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</si>
  <si>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</si>
  <si>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</si>
  <si>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</si>
  <si>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</si>
  <si>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</si>
  <si>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</si>
  <si>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</si>
  <si>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</si>
  <si>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</si>
  <si>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</si>
  <si>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</si>
  <si>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</si>
  <si>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</si>
  <si>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</si>
  <si>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</si>
  <si>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</si>
  <si>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</si>
  <si>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</si>
  <si>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</si>
  <si>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</si>
  <si>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</si>
  <si>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</si>
  <si>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</si>
  <si>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</si>
  <si>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</si>
  <si>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</si>
  <si>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</si>
  <si>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</si>
  <si>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</si>
  <si>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</si>
  <si>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</si>
  <si>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</si>
  <si>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</si>
  <si>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</si>
  <si>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</si>
  <si>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</si>
  <si>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</si>
  <si>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</si>
  <si>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</si>
  <si>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</si>
  <si>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</si>
  <si>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</si>
  <si>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</si>
  <si>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</si>
  <si>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</si>
  <si>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</si>
  <si>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</si>
  <si>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</si>
  <si>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</si>
  <si>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</si>
  <si>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</si>
  <si>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</si>
  <si>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</si>
  <si>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</si>
  <si>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</si>
  <si>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</si>
  <si>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</si>
  <si>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</si>
  <si>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</si>
  <si>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</si>
  <si>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</si>
  <si>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</si>
  <si>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</si>
  <si>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</si>
  <si>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</si>
  <si>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</si>
  <si>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</si>
  <si>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</si>
  <si>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</si>
  <si>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</si>
  <si>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</si>
  <si>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</si>
  <si>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</si>
  <si>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</si>
  <si>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</si>
  <si>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</si>
  <si>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</si>
  <si>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</si>
  <si>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</si>
  <si>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</si>
  <si>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</si>
  <si>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</si>
  <si>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</si>
  <si>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</si>
  <si>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</si>
  <si>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</si>
  <si>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</si>
  <si>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</si>
  <si>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</si>
  <si>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</si>
  <si>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</si>
  <si>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</si>
  <si>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</si>
  <si>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</si>
  <si>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</si>
  <si>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</si>
  <si>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</si>
  <si>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</si>
  <si>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</si>
  <si>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</si>
  <si>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</si>
  <si>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</si>
  <si>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</si>
  <si>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</si>
  <si>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</si>
  <si>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</si>
  <si>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</si>
  <si>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</si>
  <si>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</si>
  <si>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</si>
  <si>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</si>
  <si>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</si>
  <si>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</si>
  <si>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</si>
  <si>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</si>
  <si>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</si>
  <si>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</si>
  <si>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</si>
  <si>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</si>
  <si>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</si>
  <si>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</si>
  <si>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</si>
  <si>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</si>
  <si>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</si>
  <si>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</si>
  <si>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</si>
  <si>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</si>
  <si>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</si>
  <si>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</si>
  <si>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</si>
  <si>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</si>
  <si>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</si>
  <si>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</si>
  <si>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</si>
  <si>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</si>
  <si>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</si>
  <si>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</si>
  <si>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</si>
  <si>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</si>
  <si>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</si>
  <si>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</si>
  <si>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</si>
  <si>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</si>
  <si>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</si>
  <si>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</si>
  <si>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</si>
  <si>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</si>
  <si>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</si>
  <si>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</si>
  <si>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</si>
  <si>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</si>
  <si>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</si>
  <si>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</si>
  <si>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</si>
  <si>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</si>
  <si>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</si>
  <si>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</si>
  <si>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</si>
  <si>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</si>
  <si>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</si>
  <si>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</si>
  <si>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</si>
  <si>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</si>
  <si>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</si>
  <si>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</si>
  <si>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</si>
  <si>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</si>
  <si>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</si>
  <si>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</si>
  <si>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</si>
  <si>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</si>
  <si>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</si>
  <si>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</si>
  <si>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</si>
  <si>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</si>
  <si>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</si>
  <si>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</si>
  <si>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</si>
  <si>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</si>
  <si>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</si>
  <si>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</si>
  <si>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</si>
  <si>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</si>
  <si>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</si>
  <si>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</si>
  <si>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</si>
  <si>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</si>
  <si>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</si>
  <si>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</si>
  <si>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</si>
  <si>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</si>
  <si>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</si>
  <si>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</si>
  <si>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</si>
  <si>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</si>
  <si>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</si>
  <si>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</si>
  <si>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</si>
  <si>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</si>
  <si>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</si>
  <si>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</si>
  <si>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</si>
  <si>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</si>
  <si>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</si>
  <si>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</si>
  <si>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</si>
  <si>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</si>
  <si>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</si>
  <si>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</si>
  <si>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</si>
  <si>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</si>
  <si>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</si>
  <si>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</si>
  <si>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</si>
  <si>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</si>
  <si>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</si>
  <si>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</si>
  <si>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</si>
  <si>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</si>
  <si>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</si>
  <si>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</si>
  <si>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</si>
  <si>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</si>
  <si>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</si>
  <si>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</si>
  <si>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</si>
  <si>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</si>
  <si>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</si>
  <si>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</si>
  <si>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</si>
  <si>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</si>
  <si>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</si>
  <si>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</si>
  <si>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</si>
  <si>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</si>
  <si>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</si>
  <si>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</si>
  <si>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</si>
  <si>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</si>
  <si>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</si>
  <si>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</si>
  <si>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</si>
  <si>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</si>
  <si>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</si>
  <si>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</si>
  <si>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</si>
  <si>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</si>
  <si>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</si>
  <si>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</si>
  <si>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</si>
  <si>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</si>
  <si>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</si>
  <si>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</si>
  <si>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</si>
  <si>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</si>
  <si>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</si>
  <si>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</si>
  <si>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</si>
  <si>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</si>
  <si>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</si>
  <si>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</si>
  <si>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</si>
  <si>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</si>
  <si>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</si>
  <si>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</si>
  <si>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</si>
  <si>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</si>
  <si>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</si>
  <si>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</si>
  <si>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</si>
  <si>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</si>
  <si>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</si>
  <si>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</si>
  <si>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</si>
  <si>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</si>
  <si>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</si>
  <si>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</si>
  <si>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</si>
  <si>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</si>
  <si>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</si>
  <si>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</si>
  <si>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</si>
  <si>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</si>
  <si>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</si>
  <si>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</si>
  <si>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</si>
  <si>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</si>
  <si>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</si>
  <si>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</si>
  <si>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</si>
  <si>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</si>
  <si>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</si>
  <si>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</si>
  <si>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</si>
  <si>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</si>
  <si>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</si>
  <si>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</si>
  <si>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</si>
  <si>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</si>
  <si>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</si>
  <si>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</si>
  <si>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</si>
  <si>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</si>
  <si>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</si>
  <si>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</si>
  <si>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</si>
  <si>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</si>
  <si>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</si>
  <si>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</si>
  <si>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</si>
  <si>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</si>
  <si>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</si>
  <si>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</si>
  <si>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</si>
  <si>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</si>
  <si>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</si>
  <si>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</si>
  <si>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</si>
  <si>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</si>
  <si>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</si>
  <si>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</si>
  <si>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</si>
  <si>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</si>
  <si>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</si>
  <si>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</si>
  <si>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</si>
  <si>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</si>
  <si>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</si>
  <si>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</si>
  <si>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</si>
  <si>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</si>
  <si>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</si>
  <si>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</si>
  <si>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</si>
  <si>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</si>
  <si>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</si>
  <si>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</si>
  <si>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</si>
  <si>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</si>
  <si>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</si>
  <si>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</si>
  <si>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</si>
  <si>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</si>
  <si>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</si>
  <si>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</si>
  <si>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</si>
  <si>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</si>
  <si>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</si>
  <si>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</si>
  <si>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</si>
  <si>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</si>
  <si>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</si>
  <si>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</si>
  <si>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</si>
  <si>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</si>
  <si>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</si>
  <si>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</si>
  <si>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</si>
  <si>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</si>
  <si>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</si>
  <si>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</si>
  <si>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</si>
  <si>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</si>
  <si>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</si>
  <si>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</si>
  <si>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</si>
  <si>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</si>
  <si>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</si>
  <si>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</si>
  <si>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</si>
  <si>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</si>
  <si>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</si>
  <si>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</si>
  <si>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</si>
  <si>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</si>
  <si>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</si>
  <si>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</si>
  <si>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</si>
  <si>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</si>
  <si>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</si>
  <si>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</si>
  <si>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</si>
  <si>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</si>
  <si>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</si>
  <si>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</si>
  <si>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</si>
  <si>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</si>
  <si>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</si>
  <si>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</si>
  <si>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</si>
  <si>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</si>
  <si>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</si>
  <si>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</si>
  <si>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</si>
  <si>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</si>
  <si>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</si>
  <si>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</si>
  <si>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</si>
  <si>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</si>
  <si>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</si>
  <si>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</si>
  <si>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</si>
  <si>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</si>
  <si>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</si>
  <si>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</si>
  <si>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</si>
  <si>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</si>
  <si>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</si>
  <si>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</si>
  <si>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</si>
  <si>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</si>
  <si>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</si>
  <si>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</si>
  <si>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</si>
  <si>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</si>
  <si>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</si>
  <si>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</si>
  <si>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</si>
  <si>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</si>
  <si>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</si>
  <si>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</si>
  <si>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</si>
  <si>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</si>
  <si>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</si>
  <si>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</si>
  <si>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</si>
  <si>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</si>
  <si>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</si>
  <si>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</si>
  <si>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</si>
  <si>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</si>
  <si>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</si>
  <si>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</si>
  <si>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</si>
  <si>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</si>
  <si>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</si>
  <si>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</si>
  <si>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</si>
  <si>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</si>
  <si>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</si>
  <si>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</si>
  <si>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</si>
  <si>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</si>
  <si>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</si>
  <si>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</si>
  <si>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</si>
  <si>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</si>
  <si>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</si>
  <si>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</si>
  <si>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</si>
  <si>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</si>
  <si>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</si>
  <si>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</si>
  <si>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</si>
  <si>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</si>
  <si>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</si>
  <si>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</si>
  <si>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</si>
  <si>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</si>
  <si>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</si>
  <si>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</si>
  <si>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</si>
  <si>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</si>
  <si>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</si>
  <si>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</si>
  <si>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</si>
  <si>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</si>
  <si>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</si>
  <si>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</si>
  <si>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</si>
  <si>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</si>
  <si>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</si>
  <si>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</si>
  <si>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</si>
  <si>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</si>
  <si>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</si>
  <si>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</si>
  <si>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</si>
  <si>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</si>
  <si>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</si>
  <si>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</si>
  <si>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</si>
  <si>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</si>
  <si>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</si>
  <si>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</si>
  <si>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</si>
  <si>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</si>
  <si>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</si>
  <si>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</si>
  <si>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</si>
  <si>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</si>
  <si>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</si>
  <si>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</si>
  <si>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</si>
  <si>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</si>
  <si>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</si>
  <si>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</si>
  <si>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</si>
  <si>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</si>
  <si>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</si>
  <si>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</si>
  <si>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</si>
  <si>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</si>
  <si>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</si>
  <si>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</si>
  <si>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</si>
  <si>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</si>
  <si>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</si>
  <si>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</si>
  <si>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</si>
  <si>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</si>
  <si>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</si>
  <si>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</si>
  <si>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</si>
  <si>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</si>
  <si>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</si>
  <si>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</si>
  <si>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</si>
  <si>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</si>
  <si>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</si>
  <si>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</si>
  <si>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</si>
  <si>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</si>
  <si>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</si>
  <si>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</si>
  <si>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</si>
  <si>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</si>
  <si>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</si>
  <si>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</si>
  <si>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</si>
  <si>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</si>
  <si>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</si>
  <si>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</si>
  <si>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</si>
  <si>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</si>
  <si>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</si>
  <si>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</si>
  <si>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</si>
  <si>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</si>
  <si>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</si>
  <si>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</si>
  <si>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</si>
  <si>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</si>
  <si>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</si>
  <si>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</si>
  <si>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</si>
  <si>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</si>
  <si>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</si>
  <si>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</si>
  <si>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</si>
  <si>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</si>
  <si>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</si>
  <si>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</si>
  <si>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</si>
  <si>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</si>
  <si>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</si>
  <si>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</si>
  <si>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</si>
  <si>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</si>
  <si>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</si>
  <si>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</si>
  <si>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</si>
  <si>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</si>
  <si>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</si>
  <si>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</si>
  <si>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</si>
  <si>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</si>
  <si>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</si>
  <si>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</si>
  <si>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</si>
  <si>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</si>
  <si>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</si>
  <si>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</si>
  <si>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</si>
  <si>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</si>
  <si>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</si>
  <si>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</si>
  <si>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</si>
  <si>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</si>
  <si>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</si>
  <si>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</si>
  <si>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</si>
  <si>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</si>
  <si>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</si>
  <si>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</si>
  <si>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</si>
  <si>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</si>
  <si>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</si>
  <si>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</si>
  <si>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</si>
  <si>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</si>
  <si>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</si>
  <si>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</si>
  <si>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</si>
  <si>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</si>
  <si>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</si>
  <si>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</si>
  <si>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</si>
  <si>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</si>
  <si>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</si>
  <si>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</si>
  <si>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</si>
  <si>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</si>
  <si>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</si>
  <si>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</si>
  <si>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</si>
  <si>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</si>
  <si>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</si>
  <si>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</si>
  <si>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</si>
  <si>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</si>
  <si>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</si>
  <si>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</si>
  <si>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</si>
  <si>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</si>
  <si>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</si>
  <si>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</si>
  <si>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</si>
  <si>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</si>
  <si>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</si>
  <si>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</si>
  <si>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</si>
  <si>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</si>
  <si>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</si>
  <si>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</si>
  <si>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</si>
  <si>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</si>
  <si>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</si>
  <si>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</si>
  <si>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</si>
  <si>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</si>
  <si>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</si>
  <si>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</si>
  <si>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</si>
  <si>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</si>
  <si>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</si>
  <si>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</si>
  <si>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</si>
  <si>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</si>
  <si>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</si>
  <si>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</si>
  <si>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</si>
  <si>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</si>
  <si>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</si>
  <si>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</si>
  <si>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</si>
  <si>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</si>
  <si>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</si>
  <si>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</si>
  <si>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</si>
  <si>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</si>
  <si>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</si>
  <si>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</si>
  <si>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</si>
  <si>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</si>
  <si>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</si>
  <si>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</si>
  <si>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</si>
  <si>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</si>
  <si>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</si>
  <si>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</si>
  <si>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</si>
  <si>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</si>
  <si>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</si>
  <si>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</si>
  <si>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</si>
  <si>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</si>
  <si>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</si>
  <si>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</si>
  <si>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</si>
  <si>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</si>
  <si>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</si>
  <si>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</si>
  <si>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</si>
  <si>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</si>
  <si>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</si>
  <si>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</si>
  <si>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</si>
  <si>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</si>
  <si>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</si>
  <si>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</si>
  <si>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</si>
  <si>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</si>
  <si>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</si>
  <si>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</si>
  <si>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</si>
  <si>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</si>
  <si>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</si>
  <si>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</si>
  <si>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</si>
  <si>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</si>
  <si>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</si>
  <si>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</si>
  <si>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</si>
  <si>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</si>
  <si>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</si>
  <si>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</si>
  <si>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</si>
  <si>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</si>
  <si>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</si>
  <si>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</si>
  <si>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</si>
  <si>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</si>
  <si>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</si>
  <si>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</si>
  <si>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</si>
  <si>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</si>
  <si>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</si>
  <si>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</si>
  <si>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</si>
  <si>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</si>
  <si>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</si>
  <si>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</si>
  <si>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</si>
  <si>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</si>
  <si>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</si>
  <si>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</si>
  <si>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</si>
  <si>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</si>
  <si>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</si>
  <si>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</si>
  <si>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</si>
  <si>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</si>
  <si>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</si>
  <si>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</si>
  <si>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</si>
  <si>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</si>
  <si>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</si>
  <si>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</si>
  <si>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</si>
  <si>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</si>
  <si>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</si>
  <si>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</si>
  <si>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</si>
  <si>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</si>
  <si>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</si>
  <si>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</si>
  <si>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</si>
  <si>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</si>
  <si>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</si>
  <si>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</si>
  <si>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</si>
  <si>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</si>
  <si>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</si>
  <si>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</si>
  <si>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</si>
  <si>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</si>
  <si>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</si>
  <si>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</si>
  <si>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</si>
  <si>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</si>
  <si>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</si>
  <si>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</si>
  <si>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</si>
  <si>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</si>
  <si>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</si>
  <si>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</si>
  <si>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</si>
  <si>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</si>
  <si>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</si>
  <si>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</si>
  <si>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</si>
  <si>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</si>
  <si>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</si>
  <si>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</si>
  <si>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</si>
  <si>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</si>
  <si>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</si>
  <si>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</si>
  <si>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</si>
  <si>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</si>
  <si>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</si>
  <si>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</si>
  <si>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</si>
  <si>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</si>
  <si>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</si>
  <si>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</si>
  <si>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</si>
  <si>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</si>
  <si>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</si>
  <si>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</si>
  <si>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</si>
  <si>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</si>
  <si>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</si>
  <si>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</si>
  <si>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</si>
  <si>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</si>
  <si>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</si>
  <si>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</si>
  <si>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</si>
  <si>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</si>
  <si>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</si>
  <si>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</si>
  <si>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</si>
  <si>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</si>
  <si>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</si>
  <si>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</si>
  <si>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</si>
  <si>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</si>
  <si>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</si>
  <si>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</si>
  <si>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</si>
  <si>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</si>
  <si>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</si>
  <si>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</si>
  <si>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</si>
  <si>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</si>
  <si>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</si>
  <si>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</si>
  <si>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</si>
  <si>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</si>
  <si>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</si>
  <si>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</si>
  <si>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</si>
  <si>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</si>
  <si>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</si>
  <si>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</si>
  <si>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</si>
  <si>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</si>
  <si>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</si>
  <si>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</si>
  <si>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</si>
  <si>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</si>
  <si>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</si>
  <si>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</si>
  <si>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</si>
  <si>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</si>
  <si>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</si>
  <si>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</si>
  <si>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</si>
  <si>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</si>
  <si>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</si>
  <si>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</si>
  <si>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</si>
  <si>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</si>
  <si>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</si>
  <si>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</si>
  <si>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</si>
  <si>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</si>
  <si>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</si>
  <si>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</si>
  <si>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</si>
  <si>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</si>
  <si>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</si>
  <si>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</si>
  <si>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</si>
  <si>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</si>
  <si>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</si>
  <si>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</si>
  <si>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</si>
  <si>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</si>
  <si>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</si>
  <si>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</si>
  <si>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</si>
  <si>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</si>
  <si>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</si>
  <si>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</si>
  <si>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</si>
  <si>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</si>
  <si>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</si>
  <si>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</si>
  <si>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</si>
  <si>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</si>
  <si>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</si>
  <si>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</si>
  <si>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</si>
  <si>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</si>
  <si>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</si>
  <si>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</si>
  <si>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</si>
  <si>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</si>
  <si>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</si>
  <si>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</si>
  <si>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</si>
  <si>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</si>
  <si>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</si>
  <si>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</si>
  <si>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</si>
  <si>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</si>
  <si>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</si>
  <si>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</si>
  <si>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</si>
  <si>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</si>
  <si>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</si>
  <si>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</si>
  <si>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</si>
  <si>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</si>
  <si>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</si>
  <si>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</si>
  <si>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</si>
  <si>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</si>
  <si>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</si>
  <si>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</si>
  <si>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</si>
  <si>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</si>
  <si>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</si>
  <si>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</si>
  <si>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</si>
  <si>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</si>
  <si>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</si>
  <si>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</si>
  <si>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</si>
  <si>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</si>
  <si>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</si>
  <si>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</si>
  <si>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</si>
  <si>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</si>
  <si>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</si>
  <si>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</si>
  <si>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</si>
  <si>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</si>
  <si>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</si>
  <si>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</si>
  <si>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</si>
  <si>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</si>
  <si>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</si>
  <si>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</si>
  <si>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</si>
  <si>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</si>
  <si>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</si>
  <si>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</si>
  <si>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</si>
  <si>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</si>
  <si>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</si>
  <si>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</si>
  <si>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</si>
  <si>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</si>
  <si>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</si>
  <si>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</si>
  <si>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</si>
  <si>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</si>
  <si>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</si>
  <si>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</si>
  <si>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</si>
  <si>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</si>
  <si>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</si>
  <si>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</si>
  <si>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</si>
  <si>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</si>
  <si>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</si>
  <si>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</si>
  <si>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</si>
  <si>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</si>
  <si>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</si>
  <si>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</si>
  <si>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</si>
  <si>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</si>
  <si>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</si>
  <si>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</si>
  <si>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</si>
  <si>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</si>
  <si>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</si>
  <si>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</si>
  <si>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</si>
  <si>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</si>
  <si>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</si>
  <si>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</si>
  <si>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</si>
  <si>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</si>
  <si>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</si>
  <si>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</si>
  <si>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</si>
  <si>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</si>
  <si>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</si>
  <si>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</si>
  <si>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</si>
  <si>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</si>
  <si>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</si>
  <si>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</si>
  <si>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</si>
  <si>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</si>
  <si>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</si>
  <si>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</si>
  <si>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</si>
  <si>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</si>
  <si>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</si>
  <si>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</si>
  <si>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</si>
  <si>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</si>
  <si>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</si>
  <si>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</si>
  <si>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</si>
  <si>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</si>
  <si>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</si>
  <si>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</si>
  <si>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</si>
  <si>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</si>
  <si>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</si>
  <si>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</si>
  <si>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</si>
  <si>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</si>
  <si>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</si>
  <si>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</si>
  <si>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</si>
  <si>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</si>
  <si>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</si>
  <si>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</si>
  <si>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</si>
  <si>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</si>
  <si>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</si>
  <si>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</si>
  <si>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</si>
  <si>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</si>
  <si>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</si>
  <si>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</si>
  <si>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</si>
  <si>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</si>
  <si>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</si>
  <si>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</si>
  <si>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</si>
  <si>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</si>
  <si>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</si>
  <si>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</si>
  <si>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</si>
  <si>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</si>
  <si>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</si>
  <si>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</si>
  <si>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</si>
  <si>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</si>
  <si>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</si>
  <si>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</si>
  <si>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</si>
  <si>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</si>
  <si>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</si>
  <si>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</si>
  <si>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</si>
  <si>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</si>
  <si>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</si>
  <si>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</si>
  <si>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</si>
  <si>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</si>
  <si>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</si>
  <si>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</si>
  <si>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</si>
  <si>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</si>
  <si>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</si>
  <si>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</si>
  <si>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</si>
  <si>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</si>
  <si>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</si>
  <si>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</si>
  <si>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</si>
  <si>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</si>
  <si>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</si>
  <si>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</si>
  <si>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</si>
  <si>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</si>
  <si>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</si>
  <si>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</si>
  <si>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</si>
  <si>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</si>
  <si>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</si>
  <si>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</si>
  <si>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</si>
  <si>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</si>
  <si>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</si>
  <si>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</si>
  <si>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</si>
  <si>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</si>
  <si>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</si>
  <si>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</si>
  <si>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</si>
  <si>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</si>
  <si>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</si>
  <si>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</si>
  <si>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</si>
  <si>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</si>
  <si>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</si>
  <si>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</si>
  <si>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</si>
  <si>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</si>
  <si>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</si>
  <si>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</si>
  <si>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</si>
  <si>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</si>
  <si>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</si>
  <si>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</si>
  <si>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</si>
  <si>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</si>
  <si>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</si>
  <si>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</si>
  <si>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</si>
  <si>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</si>
  <si>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</si>
  <si>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</si>
  <si>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</si>
  <si>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</si>
  <si>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</si>
  <si>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</si>
  <si>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</si>
  <si>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</si>
  <si>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</si>
  <si>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</si>
  <si>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</si>
  <si>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</si>
  <si>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</si>
  <si>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</si>
  <si>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</si>
  <si>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</si>
  <si>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</si>
  <si>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</si>
  <si>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</si>
  <si>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</si>
  <si>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</si>
  <si>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</si>
  <si>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</si>
  <si>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</si>
  <si>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</si>
  <si>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</si>
  <si>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</si>
  <si>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</si>
  <si>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</si>
  <si>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</si>
  <si>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</si>
  <si>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</si>
  <si>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</si>
  <si>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</si>
  <si>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</si>
  <si>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</si>
  <si>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</si>
  <si>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</si>
  <si>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</si>
  <si>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</si>
  <si>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</si>
  <si>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</si>
  <si>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</si>
  <si>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</si>
  <si>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</si>
  <si>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</si>
  <si>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</si>
  <si>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</si>
  <si>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</si>
  <si>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</si>
  <si>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</si>
  <si>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</si>
  <si>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</si>
  <si>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</si>
  <si>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</si>
  <si>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</si>
  <si>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</si>
  <si>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</si>
  <si>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</si>
  <si>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</si>
  <si>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</si>
  <si>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</si>
  <si>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</si>
  <si>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</si>
  <si>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</si>
  <si>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</si>
  <si>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</si>
  <si>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</si>
  <si>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</si>
  <si>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</si>
  <si>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</si>
  <si>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</si>
  <si>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</si>
  <si>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</si>
  <si>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</si>
  <si>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</si>
  <si>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</si>
  <si>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</si>
  <si>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</si>
  <si>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</si>
  <si>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</si>
  <si>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</si>
  <si>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</si>
  <si>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</si>
  <si>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</si>
  <si>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</si>
  <si>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</si>
  <si>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</si>
  <si>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</si>
  <si>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</si>
  <si>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</si>
  <si>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</si>
  <si>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</si>
  <si>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</si>
  <si>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</si>
  <si>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</si>
  <si>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</si>
  <si>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</si>
  <si>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</si>
  <si>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</si>
  <si>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</si>
  <si>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</si>
  <si>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</si>
  <si>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</si>
  <si>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</si>
  <si>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</si>
  <si>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</si>
  <si>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</si>
  <si>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</si>
  <si>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</si>
  <si>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</si>
  <si>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</si>
  <si>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</si>
  <si>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</si>
  <si>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</si>
  <si>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</si>
  <si>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</si>
  <si>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</si>
  <si>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</si>
  <si>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</si>
  <si>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</si>
  <si>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</si>
  <si>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</si>
  <si>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</si>
  <si>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</si>
  <si>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</si>
  <si>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</si>
  <si>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</si>
  <si>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</si>
  <si>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</si>
  <si>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</si>
  <si>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</si>
  <si>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</si>
  <si>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</si>
  <si>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</si>
  <si>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</si>
  <si>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</si>
  <si>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</si>
  <si>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</si>
  <si>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</si>
  <si>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</si>
  <si>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</si>
  <si>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</si>
  <si>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</si>
  <si>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</si>
  <si>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</si>
  <si>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</si>
  <si>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</si>
  <si>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</si>
  <si>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</si>
  <si>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</si>
  <si>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</si>
  <si>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</si>
  <si>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</si>
  <si>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</si>
  <si>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</si>
  <si>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</si>
  <si>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</si>
  <si>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</si>
  <si>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</si>
  <si>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</si>
  <si>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</si>
  <si>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</si>
  <si>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</si>
  <si>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</si>
  <si>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</si>
  <si>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</si>
  <si>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</si>
  <si>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</si>
  <si>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</si>
  <si>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</si>
  <si>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</si>
  <si>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</si>
  <si>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</si>
  <si>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</si>
  <si>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</si>
  <si>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</si>
  <si>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</si>
  <si>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</si>
  <si>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</si>
  <si>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</si>
  <si>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</si>
  <si>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</si>
  <si>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</si>
  <si>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</si>
  <si>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</si>
  <si>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</si>
  <si>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</si>
  <si>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</si>
  <si>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</si>
  <si>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</si>
  <si>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</si>
  <si>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</si>
  <si>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</si>
  <si>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</si>
  <si>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</si>
  <si>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</si>
  <si>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</si>
  <si>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</si>
  <si>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</si>
  <si>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</si>
  <si>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</si>
  <si>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</si>
  <si>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</si>
  <si>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</si>
  <si>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</si>
  <si>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</si>
  <si>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</si>
  <si>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</si>
  <si>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</si>
  <si>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</si>
  <si>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</si>
  <si>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</si>
  <si>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</si>
  <si>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</si>
  <si>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</si>
  <si>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</si>
  <si>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</si>
  <si>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</si>
  <si>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</si>
  <si>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</si>
  <si>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</si>
  <si>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</si>
  <si>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</si>
  <si>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</si>
  <si>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</si>
  <si>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</si>
  <si>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</si>
  <si>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</si>
  <si>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</si>
  <si>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</si>
  <si>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</si>
  <si>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</si>
  <si>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</si>
  <si>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</si>
  <si>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</si>
  <si>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</si>
  <si>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</si>
  <si>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</si>
  <si>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</si>
  <si>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</si>
  <si>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</si>
  <si>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</si>
  <si>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</si>
  <si>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</si>
  <si>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</si>
  <si>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</si>
  <si>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</si>
  <si>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</si>
  <si>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</si>
  <si>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</si>
  <si>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</si>
  <si>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</si>
  <si>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</si>
  <si>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</si>
  <si>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</si>
  <si>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</si>
  <si>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</si>
  <si>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</si>
  <si>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</si>
  <si>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</si>
  <si>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</si>
  <si>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</si>
  <si>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</si>
  <si>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</si>
  <si>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</si>
  <si>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</si>
  <si>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</si>
  <si>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</si>
  <si>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</si>
  <si>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</si>
  <si>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</si>
  <si>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</si>
  <si>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</si>
  <si>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</si>
  <si>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</si>
  <si>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</si>
  <si>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</si>
  <si>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</si>
  <si>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</si>
  <si>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</si>
  <si>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</si>
  <si>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</si>
  <si>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</si>
  <si>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</si>
  <si>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</si>
  <si>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</si>
  <si>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</si>
  <si>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</si>
  <si>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</si>
  <si>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</si>
  <si>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</si>
  <si>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</si>
  <si>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</si>
  <si>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</si>
  <si>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</si>
  <si>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</si>
  <si>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</si>
  <si>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</si>
  <si>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</si>
  <si>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</si>
  <si>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</si>
  <si>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</si>
  <si>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</si>
  <si>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</si>
  <si>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</si>
  <si>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</si>
  <si>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</si>
  <si>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</si>
  <si>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</si>
  <si>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</si>
  <si>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</si>
  <si>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</si>
  <si>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</si>
  <si>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</si>
  <si>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</si>
  <si>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</si>
  <si>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</si>
  <si>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</si>
  <si>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</si>
  <si>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</si>
  <si>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</si>
  <si>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</si>
  <si>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</si>
  <si>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</si>
  <si>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</si>
  <si>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</si>
  <si>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</si>
  <si>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</si>
  <si>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</si>
  <si>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</si>
  <si>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</si>
  <si>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</si>
  <si>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</si>
  <si>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</si>
  <si>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</si>
  <si>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</si>
  <si>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</si>
  <si>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</si>
  <si>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</si>
  <si>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</si>
  <si>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</si>
  <si>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</si>
  <si>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</si>
  <si>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</si>
  <si>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</si>
  <si>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</si>
  <si>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</si>
  <si>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</si>
  <si>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</si>
  <si>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</si>
  <si>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</si>
  <si>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</si>
  <si>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</si>
  <si>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</si>
  <si>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</si>
  <si>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</si>
  <si>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</si>
  <si>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</si>
  <si>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</si>
  <si>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</si>
  <si>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</si>
  <si>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</si>
  <si>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</si>
  <si>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</si>
  <si>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</si>
  <si>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</si>
  <si>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</si>
  <si>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</si>
  <si>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</si>
  <si>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</si>
  <si>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</si>
  <si>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</si>
  <si>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</si>
  <si>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</si>
  <si>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</si>
  <si>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</si>
  <si>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</si>
  <si>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</si>
  <si>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</si>
  <si>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</si>
  <si>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</si>
  <si>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</si>
  <si>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</si>
  <si>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</si>
  <si>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</si>
  <si>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</si>
  <si>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</si>
  <si>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</si>
  <si>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</si>
  <si>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</si>
  <si>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</si>
  <si>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</si>
  <si>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</si>
  <si>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</si>
  <si>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</si>
  <si>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</si>
  <si>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</si>
  <si>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</si>
  <si>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</si>
  <si>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</si>
  <si>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</si>
  <si>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</si>
  <si>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</si>
  <si>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</si>
  <si>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</si>
  <si>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</si>
  <si>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</si>
  <si>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</si>
  <si>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</si>
  <si>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</si>
  <si>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</si>
  <si>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</si>
  <si>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</si>
  <si>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</si>
  <si>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</si>
  <si>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</si>
  <si>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</si>
  <si>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</si>
  <si>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</si>
  <si>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</si>
  <si>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</si>
  <si>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</si>
  <si>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</si>
  <si>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</si>
  <si>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</si>
  <si>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</si>
  <si>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</si>
  <si>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</si>
  <si>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</si>
  <si>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</si>
  <si>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</si>
  <si>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</si>
  <si>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</si>
  <si>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</si>
  <si>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</si>
  <si>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</si>
  <si>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</si>
  <si>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</si>
  <si>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</si>
  <si>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</si>
  <si>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</si>
  <si>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</si>
  <si>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</si>
  <si>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</si>
  <si>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</si>
  <si>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</si>
  <si>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</si>
  <si>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</si>
  <si>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</si>
  <si>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</si>
  <si>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</si>
  <si>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</si>
  <si>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</si>
  <si>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</si>
  <si>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</si>
  <si>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</si>
  <si>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</si>
  <si>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</si>
  <si>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</si>
  <si>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</si>
  <si>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</si>
  <si>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</si>
  <si>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</si>
  <si>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</si>
  <si>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</si>
  <si>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</si>
  <si>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</si>
  <si>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</si>
  <si>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</si>
  <si>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</si>
  <si>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</si>
  <si>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</si>
  <si>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</si>
  <si>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</si>
  <si>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</si>
  <si>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</si>
  <si>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</si>
  <si>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</si>
  <si>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</si>
  <si>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</si>
  <si>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</si>
  <si>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</si>
  <si>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</si>
  <si>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</si>
  <si>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</si>
  <si>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</si>
  <si>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</si>
  <si>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</si>
  <si>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</si>
  <si>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</si>
  <si>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</si>
  <si>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</si>
  <si>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</si>
  <si>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</si>
  <si>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</si>
  <si>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</si>
  <si>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</si>
  <si>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</si>
  <si>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</si>
  <si>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</si>
  <si>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</si>
  <si>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</si>
  <si>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</si>
  <si>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</si>
  <si>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</si>
  <si>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</si>
  <si>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</si>
  <si>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</si>
  <si>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</si>
  <si>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</si>
  <si>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</si>
  <si>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</si>
  <si>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</si>
  <si>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</si>
  <si>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</si>
  <si>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</si>
  <si>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</si>
  <si>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</si>
  <si>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</si>
  <si>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</si>
  <si>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</si>
  <si>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</si>
  <si>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</si>
  <si>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</si>
  <si>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</si>
  <si>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</si>
  <si>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</si>
  <si>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</si>
  <si>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</si>
  <si>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</si>
  <si>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</si>
  <si>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</si>
  <si>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</si>
  <si>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</si>
  <si>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</si>
  <si>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</si>
  <si>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</si>
  <si>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</si>
  <si>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</si>
  <si>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</si>
  <si>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</si>
  <si>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</si>
  <si>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</si>
  <si>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</si>
  <si>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</si>
  <si>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</si>
  <si>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</si>
  <si>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</si>
  <si>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</si>
  <si>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</si>
  <si>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</si>
  <si>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</si>
  <si>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</si>
  <si>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</si>
  <si>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</si>
  <si>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</si>
  <si>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</si>
  <si>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</si>
  <si>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</si>
  <si>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</si>
  <si>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</si>
  <si>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</si>
  <si>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</si>
  <si>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</si>
  <si>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</si>
  <si>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</si>
  <si>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</si>
  <si>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</si>
  <si>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</si>
  <si>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</si>
  <si>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</si>
  <si>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</si>
  <si>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</si>
  <si>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</si>
  <si>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</si>
  <si>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</si>
  <si>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</si>
  <si>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</si>
  <si>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</si>
  <si>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</si>
  <si>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</si>
  <si>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</si>
  <si>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</si>
  <si>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</si>
  <si>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</si>
  <si>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</si>
  <si>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</si>
  <si>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</si>
  <si>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</si>
  <si>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</si>
  <si>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</si>
  <si>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</si>
  <si>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</si>
  <si>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</si>
  <si>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</si>
  <si>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</si>
  <si>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</si>
  <si>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</si>
  <si>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</si>
  <si>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</si>
  <si>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</si>
  <si>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</si>
  <si>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</si>
  <si>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</si>
  <si>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</si>
  <si>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</si>
  <si>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</si>
  <si>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</si>
  <si>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</si>
  <si>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</si>
  <si>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</si>
  <si>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</si>
  <si>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</si>
  <si>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</si>
  <si>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</si>
  <si>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</si>
  <si>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</si>
  <si>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</si>
  <si>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</si>
  <si>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</si>
  <si>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</si>
  <si>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</si>
  <si>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</si>
  <si>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</si>
  <si>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</si>
  <si>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</si>
  <si>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</si>
  <si>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</si>
  <si>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</si>
  <si>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</si>
  <si>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</si>
  <si>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</si>
  <si>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</si>
  <si>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</si>
  <si>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</si>
  <si>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</si>
  <si>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</si>
  <si>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</si>
  <si>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</si>
  <si>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</si>
  <si>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</si>
  <si>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</si>
  <si>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</si>
  <si>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</si>
  <si>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</si>
  <si>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</si>
  <si>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</si>
  <si>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</si>
  <si>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</si>
  <si>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</si>
  <si>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</si>
  <si>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</si>
  <si>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</si>
  <si>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</si>
  <si>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</si>
  <si>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</si>
  <si>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</si>
  <si>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</si>
  <si>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</si>
  <si>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</si>
  <si>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</si>
  <si>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</si>
  <si>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</si>
  <si>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</si>
  <si>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</si>
  <si>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</si>
  <si>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</si>
  <si>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</si>
  <si>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</si>
  <si>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</si>
  <si>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</si>
  <si>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</si>
  <si>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</si>
  <si>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</si>
  <si>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</si>
  <si>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</si>
  <si>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</si>
  <si>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</si>
  <si>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</si>
  <si>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</si>
  <si>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</si>
  <si>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</si>
  <si>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</si>
  <si>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</si>
  <si>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</si>
  <si>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</si>
  <si>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</si>
  <si>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</si>
  <si>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</si>
  <si>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</si>
  <si>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</si>
  <si>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</si>
  <si>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</si>
  <si>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</si>
  <si>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</si>
  <si>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</si>
  <si>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</si>
  <si>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</si>
  <si>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</si>
  <si>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</si>
  <si>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</si>
  <si>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</si>
  <si>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</si>
  <si>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</si>
  <si>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</si>
  <si>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</si>
  <si>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</si>
  <si>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</si>
  <si>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</si>
  <si>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</si>
  <si>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</si>
  <si>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</si>
  <si>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</si>
  <si>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</si>
  <si>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</si>
  <si>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</si>
  <si>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</si>
  <si>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</si>
  <si>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</si>
  <si>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</si>
  <si>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</si>
  <si>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</si>
  <si>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</si>
  <si>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</si>
  <si>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</si>
  <si>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</si>
  <si>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</si>
  <si>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</si>
  <si>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</si>
  <si>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</si>
  <si>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</si>
  <si>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</si>
  <si>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</si>
  <si>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</si>
  <si>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</si>
  <si>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</si>
  <si>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</si>
  <si>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</si>
  <si>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</si>
  <si>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</si>
  <si>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</si>
  <si>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</si>
  <si>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</si>
  <si>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</si>
  <si>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</si>
  <si>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</si>
  <si>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</si>
  <si>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</si>
  <si>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</si>
  <si>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</si>
  <si>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</si>
  <si>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</si>
  <si>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</si>
  <si>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</si>
  <si>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</si>
  <si>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</si>
  <si>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</si>
  <si>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</si>
  <si>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</si>
  <si>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</si>
  <si>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</si>
  <si>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</si>
  <si>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</si>
  <si>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</si>
  <si>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</si>
  <si>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</si>
  <si>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</si>
  <si>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</si>
  <si>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</si>
  <si>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</si>
  <si>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</si>
  <si>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</si>
  <si>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</si>
  <si>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</si>
  <si>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</si>
  <si>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</si>
  <si>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</si>
  <si>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</si>
  <si>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</si>
  <si>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</si>
  <si>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</si>
  <si>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</si>
  <si>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</si>
  <si>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</si>
  <si>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</si>
  <si>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</si>
  <si>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</si>
  <si>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</si>
  <si>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</si>
  <si>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</si>
  <si>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</si>
  <si>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</si>
  <si>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</si>
  <si>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</si>
  <si>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</si>
  <si>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</si>
  <si>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</si>
  <si>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</si>
  <si>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</si>
  <si>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</si>
  <si>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</si>
  <si>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</si>
  <si>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</si>
  <si>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</si>
  <si>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</si>
  <si>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</si>
  <si>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</si>
  <si>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</si>
  <si>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</si>
  <si>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</si>
  <si>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</si>
  <si>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</si>
  <si>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</si>
  <si>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</si>
  <si>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</si>
  <si>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</si>
  <si>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</si>
  <si>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</si>
  <si>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</si>
  <si>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</si>
  <si>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</si>
  <si>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</si>
  <si>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</si>
  <si>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</si>
  <si>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</si>
  <si>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</si>
  <si>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</si>
  <si>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</si>
  <si>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</si>
  <si>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</si>
  <si>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</si>
  <si>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</si>
  <si>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</si>
  <si>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</si>
  <si>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</si>
  <si>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</si>
  <si>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</si>
  <si>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</si>
  <si>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</si>
  <si>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</si>
  <si>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</si>
  <si>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</si>
  <si>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</si>
  <si>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</si>
  <si>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</si>
  <si>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</si>
  <si>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</si>
  <si>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</si>
  <si>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</si>
  <si>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</si>
  <si>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</si>
  <si>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</si>
  <si>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</si>
  <si>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</si>
  <si>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</si>
  <si>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</si>
  <si>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</si>
  <si>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</si>
  <si>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</si>
  <si>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</si>
  <si>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</si>
  <si>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</si>
  <si>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</si>
  <si>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</si>
  <si>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</si>
  <si>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</si>
  <si>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</si>
  <si>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</si>
  <si>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</si>
  <si>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</si>
  <si>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</si>
  <si>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</si>
  <si>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</si>
  <si>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</si>
  <si>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</si>
  <si>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</si>
  <si>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</si>
  <si>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</si>
  <si>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</si>
  <si>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</si>
  <si>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</si>
  <si>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</si>
  <si>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</si>
  <si>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</si>
  <si>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</si>
  <si>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</si>
  <si>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</si>
  <si>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</si>
  <si>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</si>
  <si>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</si>
  <si>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</si>
  <si>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</si>
  <si>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</si>
  <si>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</si>
  <si>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</si>
  <si>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</si>
  <si>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</si>
  <si>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</si>
  <si>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</si>
  <si>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</si>
  <si>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</si>
  <si>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</si>
  <si>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</si>
  <si>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</si>
  <si>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</si>
  <si>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</si>
  <si>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</si>
  <si>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</si>
  <si>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</si>
  <si>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</si>
  <si>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</si>
  <si>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</si>
  <si>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</si>
  <si>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</si>
  <si>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</si>
  <si>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</si>
  <si>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</si>
  <si>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</si>
  <si>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</si>
  <si>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</si>
  <si>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</si>
  <si>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</si>
  <si>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</si>
  <si>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</si>
  <si>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</si>
  <si>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</si>
  <si>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</si>
  <si>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</si>
  <si>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</si>
  <si>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</si>
  <si>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</si>
  <si>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</si>
  <si>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</si>
  <si>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</si>
  <si>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</si>
  <si>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</si>
  <si>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</si>
  <si>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</si>
  <si>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</si>
  <si>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</si>
  <si>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</si>
  <si>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</si>
  <si>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</si>
  <si>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</si>
  <si>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</si>
  <si>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</si>
  <si>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</si>
  <si>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</si>
  <si>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</si>
  <si>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</si>
  <si>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</si>
  <si>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</si>
  <si>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</si>
  <si>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</si>
  <si>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</si>
  <si>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</si>
  <si>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</si>
  <si>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</si>
  <si>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</si>
  <si>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</si>
  <si>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</si>
  <si>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</si>
  <si>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</si>
  <si>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</si>
  <si>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</si>
  <si>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</si>
  <si>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</si>
  <si>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</si>
  <si>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</si>
  <si>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</si>
  <si>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</si>
  <si>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</si>
  <si>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</si>
  <si>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</si>
  <si>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</si>
  <si>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</si>
  <si>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</si>
  <si>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</si>
  <si>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</si>
  <si>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</si>
  <si>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</si>
  <si>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</si>
  <si>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</si>
  <si>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</si>
  <si>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</si>
  <si>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</si>
  <si>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</si>
  <si>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</si>
  <si>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</si>
  <si>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</si>
  <si>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</si>
  <si>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</si>
  <si>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</si>
  <si>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</si>
  <si>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</si>
  <si>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</si>
  <si>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</si>
  <si>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</si>
  <si>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</si>
  <si>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</si>
  <si>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</si>
  <si>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</si>
  <si>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</si>
  <si>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</si>
  <si>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</si>
  <si>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</si>
  <si>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</si>
  <si>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</si>
  <si>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</si>
  <si>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</si>
  <si>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</si>
  <si>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</si>
  <si>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</si>
  <si>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</si>
  <si>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</si>
  <si>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</si>
  <si>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</si>
  <si>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</si>
  <si>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</si>
  <si>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</si>
  <si>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</si>
  <si>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</si>
  <si>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</si>
  <si>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</si>
  <si>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</si>
  <si>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</si>
  <si>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</si>
  <si>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</si>
  <si>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</si>
  <si>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</si>
  <si>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</si>
  <si>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</si>
  <si>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</si>
  <si>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</si>
  <si>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</si>
  <si>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</si>
  <si>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</si>
  <si>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</si>
  <si>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</si>
  <si>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</si>
  <si>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</si>
  <si>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</si>
  <si>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</si>
  <si>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</si>
  <si>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</si>
  <si>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</si>
  <si>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</si>
  <si>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</si>
  <si>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</si>
  <si>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</si>
  <si>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</si>
  <si>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</si>
  <si>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</si>
  <si>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</si>
  <si>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</si>
  <si>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</si>
  <si>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</si>
  <si>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</si>
  <si>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</si>
  <si>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</si>
  <si>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</si>
  <si>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</si>
  <si>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</si>
  <si>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</si>
  <si>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</si>
  <si>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</si>
  <si>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</si>
  <si>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</si>
  <si>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</si>
  <si>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</si>
  <si>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</si>
  <si>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</si>
  <si>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</si>
  <si>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</si>
  <si>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</si>
  <si>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</si>
  <si>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</si>
  <si>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</si>
  <si>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</si>
  <si>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</si>
  <si>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</si>
  <si>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</si>
  <si>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</si>
  <si>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</si>
  <si>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</si>
  <si>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</si>
  <si>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</si>
  <si>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</si>
  <si>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</si>
  <si>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</si>
  <si>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</si>
  <si>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</si>
  <si>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</si>
  <si>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</si>
  <si>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</si>
  <si>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</si>
  <si>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</si>
  <si>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</si>
  <si>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</si>
  <si>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</si>
  <si>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</si>
  <si>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</si>
  <si>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</si>
  <si>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</si>
  <si>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</si>
  <si>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</si>
  <si>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</si>
  <si>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</si>
  <si>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</si>
  <si>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</si>
  <si>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</si>
  <si>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</si>
  <si>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</si>
  <si>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</si>
  <si>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</si>
  <si>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</si>
  <si>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</si>
  <si>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</si>
  <si>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</si>
  <si>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</si>
  <si>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</si>
  <si>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</si>
  <si>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</si>
  <si>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</si>
  <si>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</si>
  <si>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</si>
  <si>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</si>
  <si>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</si>
  <si>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</si>
  <si>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</si>
  <si>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</si>
  <si>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</si>
  <si>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</si>
  <si>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</si>
  <si>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</si>
  <si>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</si>
  <si>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</si>
  <si>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</si>
  <si>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</si>
  <si>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</si>
  <si>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</si>
  <si>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</si>
  <si>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</si>
  <si>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</si>
  <si>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</si>
  <si>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</si>
  <si>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</si>
  <si>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</si>
  <si>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</si>
  <si>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</si>
  <si>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</si>
  <si>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</si>
  <si>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</si>
  <si>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</si>
  <si>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</si>
  <si>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</si>
  <si>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</si>
  <si>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</si>
  <si>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</si>
  <si>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</si>
  <si>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</si>
  <si>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</si>
  <si>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</si>
  <si>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</si>
  <si>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</si>
  <si>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</si>
  <si>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</si>
  <si>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</si>
  <si>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</si>
  <si>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</si>
  <si>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</si>
  <si>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</si>
  <si>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</si>
  <si>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</si>
  <si>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</si>
  <si>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</si>
  <si>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</si>
  <si>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</si>
  <si>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</si>
  <si>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</si>
  <si>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</si>
  <si>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</si>
  <si>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</si>
  <si>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</si>
  <si>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</si>
  <si>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</si>
  <si>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</si>
  <si>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</si>
  <si>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</si>
  <si>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</si>
  <si>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</si>
  <si>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</si>
  <si>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</si>
  <si>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</si>
  <si>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</si>
  <si>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</si>
  <si>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</si>
  <si>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</si>
  <si>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</si>
  <si>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</si>
  <si>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</si>
  <si>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</si>
  <si>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</si>
  <si>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</si>
  <si>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</si>
  <si>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</si>
  <si>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</si>
  <si>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</si>
  <si>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</si>
  <si>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</si>
  <si>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</si>
  <si>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</si>
  <si>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</si>
  <si>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</si>
  <si>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</si>
  <si>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</si>
  <si>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</si>
  <si>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</si>
  <si>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</si>
  <si>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</si>
  <si>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</si>
  <si>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</si>
  <si>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</si>
  <si>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</si>
  <si>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</si>
  <si>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</si>
  <si>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</si>
  <si>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</si>
  <si>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</si>
  <si>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</si>
  <si>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</si>
  <si>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</si>
  <si>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</si>
  <si>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</si>
  <si>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</si>
  <si>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</si>
  <si>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</si>
  <si>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</si>
  <si>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</si>
  <si>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</si>
  <si>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</si>
  <si>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</si>
  <si>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</si>
  <si>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</si>
  <si>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</si>
  <si>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</si>
  <si>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</si>
  <si>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</si>
  <si>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</si>
  <si>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</si>
  <si>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</si>
  <si>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</si>
  <si>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</si>
  <si>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</si>
  <si>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</si>
  <si>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</si>
  <si>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</si>
  <si>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</si>
  <si>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</si>
  <si>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</si>
  <si>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</si>
  <si>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</si>
  <si>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</si>
  <si>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</si>
  <si>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</si>
  <si>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</si>
  <si>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</si>
  <si>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</si>
  <si>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</si>
  <si>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</si>
  <si>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</si>
  <si>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</si>
  <si>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</si>
  <si>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</si>
  <si>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</si>
  <si>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</si>
  <si>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</si>
  <si>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</si>
  <si>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</si>
  <si>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</si>
  <si>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</si>
  <si>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</si>
  <si>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</si>
  <si>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</si>
  <si>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</si>
  <si>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</si>
  <si>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</si>
  <si>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</si>
  <si>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</si>
  <si>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</si>
  <si>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</si>
  <si>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</si>
  <si>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</si>
  <si>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</si>
  <si>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</si>
  <si>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</si>
  <si>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</si>
  <si>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</si>
  <si>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</si>
  <si>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</si>
  <si>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</si>
  <si>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</si>
  <si>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</si>
  <si>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</si>
  <si>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</si>
  <si>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</si>
  <si>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</si>
  <si>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</si>
  <si>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</si>
  <si>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</si>
  <si>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</si>
  <si>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</si>
  <si>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</si>
  <si>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</si>
  <si>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</si>
  <si>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</si>
  <si>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</si>
  <si>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</si>
  <si>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</si>
  <si>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</si>
  <si>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</si>
  <si>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</si>
  <si>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</si>
  <si>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</si>
  <si>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</si>
  <si>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</si>
  <si>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</si>
  <si>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</si>
  <si>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</si>
  <si>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</si>
  <si>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</si>
  <si>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</si>
  <si>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</si>
  <si>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</si>
  <si>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</si>
  <si>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</si>
  <si>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</si>
  <si>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</si>
  <si>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</si>
  <si>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</si>
  <si>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</si>
  <si>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</si>
  <si>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</si>
  <si>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</si>
  <si>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</si>
  <si>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</si>
  <si>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</si>
  <si>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</si>
  <si>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</si>
  <si>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</si>
  <si>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</si>
  <si>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</si>
  <si>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</si>
  <si>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</si>
  <si>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</si>
  <si>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</si>
  <si>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</si>
  <si>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</si>
  <si>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</si>
  <si>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</si>
  <si>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</si>
  <si>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</si>
  <si>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</si>
  <si>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</si>
  <si>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</si>
  <si>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</si>
  <si>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</si>
  <si>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</si>
  <si>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</si>
  <si>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</si>
  <si>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</si>
  <si>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</si>
  <si>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</si>
  <si>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</si>
  <si>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</si>
  <si>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</si>
  <si>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</si>
  <si>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</si>
  <si>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</si>
  <si>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</si>
  <si>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</si>
  <si>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</si>
  <si>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</si>
  <si>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</si>
  <si>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</si>
  <si>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</si>
  <si>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</si>
  <si>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</si>
  <si>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</si>
  <si>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</si>
  <si>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</si>
  <si>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</si>
  <si>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</si>
  <si>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</si>
  <si>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</si>
  <si>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</si>
  <si>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</si>
  <si>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</si>
  <si>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</si>
  <si>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</si>
  <si>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</si>
  <si>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</si>
  <si>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</si>
  <si>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</si>
  <si>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</si>
  <si>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</si>
  <si>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</si>
  <si>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</si>
  <si>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</si>
  <si>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</si>
  <si>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</si>
  <si>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</si>
  <si>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</si>
  <si>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</si>
  <si>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</si>
  <si>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</si>
  <si>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</si>
  <si>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</si>
  <si>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</si>
  <si>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</si>
  <si>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</si>
  <si>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</si>
  <si>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</si>
  <si>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</si>
  <si>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</si>
  <si>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</si>
  <si>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</si>
  <si>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</si>
  <si>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</si>
  <si>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</si>
  <si>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</si>
  <si>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</si>
  <si>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</si>
  <si>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</si>
  <si>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</si>
  <si>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</si>
  <si>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</si>
  <si>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</si>
  <si>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</si>
  <si>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</si>
  <si>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</si>
  <si>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</si>
  <si>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</si>
  <si>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</si>
  <si>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</si>
  <si>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</si>
  <si>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</si>
  <si>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</si>
  <si>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</si>
  <si>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</si>
  <si>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</si>
  <si>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</si>
  <si>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</si>
  <si>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</si>
  <si>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</si>
  <si>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</si>
  <si>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</si>
  <si>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</si>
  <si>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</si>
  <si>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</si>
  <si>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</si>
  <si>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</si>
  <si>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</si>
  <si>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</si>
  <si>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</si>
  <si>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</si>
  <si>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</si>
  <si>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</si>
  <si>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</si>
  <si>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</si>
  <si>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</si>
  <si>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</si>
  <si>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</si>
  <si>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</si>
  <si>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</si>
  <si>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</si>
  <si>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</si>
  <si>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</si>
  <si>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</si>
  <si>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</si>
  <si>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</si>
  <si>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</si>
  <si>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</si>
  <si>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</si>
  <si>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</si>
  <si>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</si>
  <si>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</si>
  <si>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</si>
  <si>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</si>
  <si>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</si>
  <si>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</si>
  <si>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</si>
  <si>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</si>
  <si>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</si>
  <si>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</si>
  <si>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</si>
  <si>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</si>
  <si>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</si>
  <si>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</si>
  <si>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</si>
  <si>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</si>
  <si>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</si>
  <si>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</si>
  <si>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</si>
  <si>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</si>
  <si>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</si>
  <si>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</si>
  <si>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</si>
  <si>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</si>
  <si>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</si>
  <si>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</si>
  <si>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</si>
  <si>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</si>
  <si>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</si>
  <si>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</si>
  <si>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</si>
  <si>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</si>
  <si>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</si>
  <si>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</si>
  <si>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</si>
  <si>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</si>
  <si>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</si>
  <si>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</si>
  <si>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</si>
  <si>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</si>
  <si>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</si>
  <si>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</si>
  <si>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</si>
  <si>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</si>
  <si>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</si>
  <si>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</si>
  <si>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</si>
  <si>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</si>
  <si>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</si>
  <si>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</si>
  <si>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</si>
  <si>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</si>
  <si>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</si>
  <si>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</si>
  <si>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</si>
  <si>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</si>
  <si>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</si>
  <si>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</si>
  <si>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</si>
  <si>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</si>
  <si>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</si>
  <si>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</si>
  <si>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</si>
  <si>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</si>
  <si>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</si>
  <si>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</si>
  <si>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</si>
  <si>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</si>
  <si>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</si>
  <si>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</si>
  <si>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</si>
  <si>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</si>
  <si>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</si>
  <si>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</si>
  <si>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</si>
  <si>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</si>
  <si>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</si>
  <si>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</si>
  <si>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</si>
  <si>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</si>
  <si>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</si>
  <si>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</si>
  <si>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</si>
  <si>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</si>
  <si>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</si>
  <si>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</si>
  <si>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</si>
  <si>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</si>
  <si>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</si>
  <si>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</si>
  <si>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</si>
  <si>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</si>
  <si>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</si>
  <si>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</si>
  <si>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</si>
  <si>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</si>
  <si>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</si>
  <si>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</si>
  <si>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</si>
  <si>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</si>
  <si>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</si>
  <si>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</si>
  <si>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</si>
  <si>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</si>
  <si>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</si>
  <si>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</si>
  <si>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</si>
  <si>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</si>
  <si>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</si>
  <si>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</si>
  <si>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</si>
  <si>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</si>
  <si>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</si>
  <si>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</si>
  <si>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</si>
  <si>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</si>
  <si>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</si>
  <si>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</si>
  <si>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</si>
  <si>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</si>
  <si>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</si>
  <si>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</si>
  <si>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</si>
  <si>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</si>
  <si>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</si>
  <si>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</si>
  <si>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</si>
  <si>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</si>
  <si>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</si>
  <si>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</si>
  <si>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</si>
  <si>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</si>
  <si>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</si>
  <si>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</si>
  <si>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</si>
  <si>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</si>
  <si>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</si>
  <si>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</si>
  <si>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</si>
  <si>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</si>
  <si>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</si>
  <si>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</si>
  <si>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</si>
  <si>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</si>
  <si>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</si>
  <si>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</si>
  <si>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</si>
  <si>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</si>
  <si>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</si>
  <si>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</si>
  <si>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</si>
  <si>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</si>
  <si>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</si>
  <si>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</si>
  <si>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</si>
  <si>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</si>
  <si>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</si>
  <si>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</si>
  <si>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</si>
  <si>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</si>
  <si>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</si>
  <si>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</si>
  <si>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</si>
  <si>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</si>
  <si>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</si>
  <si>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</si>
  <si>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</si>
  <si>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</si>
  <si>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</si>
  <si>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</si>
  <si>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</si>
  <si>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</si>
  <si>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</si>
  <si>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</si>
  <si>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</si>
  <si>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</si>
  <si>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</si>
  <si>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</si>
  <si>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</si>
  <si>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</si>
  <si>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</si>
  <si>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</si>
  <si>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</si>
  <si>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</si>
  <si>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</si>
  <si>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</si>
  <si>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</si>
  <si>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</si>
  <si>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</si>
  <si>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</si>
  <si>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</si>
  <si>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</si>
  <si>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</si>
  <si>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</si>
  <si>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</si>
  <si>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</si>
  <si>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</si>
  <si>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</si>
  <si>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</si>
  <si>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</si>
  <si>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</si>
  <si>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</si>
  <si>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</si>
  <si>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</si>
  <si>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</si>
  <si>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</si>
  <si>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</si>
  <si>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</si>
  <si>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</si>
  <si>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</si>
  <si>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</si>
  <si>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</si>
  <si>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</si>
  <si>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</si>
  <si>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</si>
  <si>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</si>
  <si>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</si>
  <si>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</si>
  <si>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</si>
  <si>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</si>
  <si>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</si>
  <si>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</si>
  <si>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</si>
  <si>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</si>
  <si>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</si>
  <si>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</si>
  <si>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</si>
  <si>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</si>
  <si>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</si>
  <si>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</si>
  <si>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</si>
  <si>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</si>
  <si>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</si>
  <si>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</si>
  <si>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</si>
  <si>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</si>
  <si>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</si>
  <si>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</si>
  <si>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</si>
  <si>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</si>
  <si>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</si>
  <si>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</si>
  <si>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</si>
  <si>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</si>
  <si>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</si>
  <si>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</si>
  <si>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</si>
  <si>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</si>
  <si>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</si>
  <si>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</si>
  <si>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</si>
  <si>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</si>
  <si>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</si>
  <si>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</si>
  <si>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</si>
  <si>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</si>
  <si>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</si>
  <si>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</si>
  <si>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</si>
  <si>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</si>
  <si>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</si>
  <si>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</si>
  <si>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</si>
  <si>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</si>
  <si>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</si>
  <si>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</si>
  <si>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</si>
  <si>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</si>
  <si>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</si>
  <si>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</si>
  <si>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</si>
  <si>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</si>
  <si>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</si>
  <si>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</si>
  <si>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</si>
  <si>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</si>
  <si>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</si>
  <si>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</si>
  <si>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</si>
  <si>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</si>
  <si>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</si>
  <si>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</si>
  <si>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</si>
  <si>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</si>
  <si>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</si>
  <si>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</si>
  <si>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</si>
  <si>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</si>
  <si>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</si>
  <si>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</si>
  <si>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</si>
  <si>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</si>
  <si>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</si>
  <si>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</si>
  <si>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</si>
  <si>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</si>
  <si>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</si>
  <si>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</si>
  <si>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</si>
  <si>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</si>
  <si>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</si>
  <si>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</si>
  <si>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</si>
  <si>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</si>
  <si>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</si>
  <si>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</si>
  <si>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</si>
  <si>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</si>
  <si>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</si>
  <si>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</si>
  <si>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</si>
  <si>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</si>
  <si>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</si>
  <si>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</si>
  <si>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</si>
  <si>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</si>
  <si>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</si>
  <si>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</si>
  <si>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</si>
  <si>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</si>
  <si>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</si>
  <si>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</si>
  <si>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</si>
  <si>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</si>
  <si>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</si>
  <si>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</si>
  <si>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</si>
  <si>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</si>
  <si>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</si>
  <si>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</si>
  <si>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</si>
  <si>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</si>
  <si>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</si>
  <si>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</si>
  <si>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</si>
  <si>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</si>
  <si>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</si>
  <si>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</si>
  <si>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</si>
  <si>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</si>
  <si>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</si>
  <si>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</si>
  <si>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</si>
  <si>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</si>
  <si>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</si>
  <si>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</si>
  <si>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</si>
  <si>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</si>
  <si>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</si>
  <si>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</si>
  <si>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</si>
  <si>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</si>
  <si>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</si>
  <si>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</si>
  <si>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</si>
  <si>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</si>
  <si>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</si>
  <si>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</si>
  <si>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</si>
  <si>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</si>
  <si>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</si>
  <si>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</si>
  <si>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</si>
  <si>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</si>
  <si>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</si>
  <si>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</si>
  <si>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</si>
  <si>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</si>
  <si>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</si>
  <si>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</si>
  <si>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</si>
  <si>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</si>
  <si>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</si>
  <si>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</si>
  <si>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</si>
  <si>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</si>
  <si>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</si>
  <si>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</si>
  <si>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</si>
  <si>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</si>
  <si>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</si>
  <si>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</si>
  <si>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</si>
  <si>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</si>
  <si>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</si>
  <si>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</si>
  <si>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</si>
  <si>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</si>
  <si>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</si>
  <si>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</si>
  <si>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</si>
  <si>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</si>
  <si>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</si>
  <si>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</si>
  <si>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</si>
  <si>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</si>
  <si>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</si>
  <si>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</si>
  <si>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</si>
  <si>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</si>
  <si>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</si>
  <si>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</si>
  <si>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</si>
  <si>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</si>
  <si>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</si>
  <si>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</si>
  <si>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</si>
  <si>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</si>
  <si>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</si>
  <si>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</si>
  <si>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</si>
  <si>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</si>
  <si>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</si>
  <si>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</si>
  <si>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</si>
  <si>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</si>
  <si>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</si>
  <si>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</si>
  <si>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</si>
  <si>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</si>
  <si>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</si>
  <si>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</si>
  <si>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</si>
  <si>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</si>
  <si>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</si>
  <si>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</si>
  <si>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</si>
  <si>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</si>
  <si>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</si>
  <si>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</si>
  <si>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</si>
  <si>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</si>
  <si>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</si>
  <si>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</si>
  <si>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</si>
  <si>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</si>
  <si>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</si>
  <si>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</si>
  <si>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</si>
  <si>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</si>
  <si>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</si>
  <si>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</si>
  <si>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</si>
  <si>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</si>
  <si>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</si>
  <si>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</si>
  <si>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</si>
  <si>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</si>
  <si>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</si>
  <si>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</si>
  <si>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</si>
  <si>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</si>
  <si>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</si>
  <si>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</si>
  <si>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</si>
  <si>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</si>
  <si>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</si>
  <si>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</si>
  <si>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</si>
  <si>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</si>
  <si>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</si>
  <si>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</si>
  <si>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</si>
  <si>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</si>
  <si>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</si>
  <si>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</si>
  <si>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</si>
  <si>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</si>
  <si>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</si>
  <si>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</si>
  <si>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</si>
  <si>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</si>
  <si>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</si>
  <si>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</si>
  <si>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</si>
  <si>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</si>
  <si>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</si>
  <si>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</si>
  <si>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</si>
  <si>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</si>
  <si>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</si>
  <si>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</si>
  <si>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</si>
  <si>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</si>
  <si>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</si>
  <si>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</si>
  <si>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</si>
  <si>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</si>
  <si>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</si>
  <si>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</si>
  <si>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</si>
  <si>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</si>
  <si>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</si>
  <si>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</si>
  <si>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</si>
  <si>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</si>
  <si>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</si>
  <si>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</si>
  <si>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</si>
  <si>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</si>
  <si>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</si>
  <si>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</si>
  <si>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</si>
  <si>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</si>
  <si>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</si>
  <si>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</si>
  <si>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</si>
  <si>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</si>
  <si>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</si>
  <si>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</si>
  <si>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</si>
  <si>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</si>
  <si>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</si>
  <si>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</si>
  <si>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</si>
  <si>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</si>
  <si>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</si>
  <si>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</si>
  <si>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</si>
  <si>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</si>
  <si>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</si>
  <si>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</si>
  <si>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</si>
  <si>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</si>
  <si>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</si>
  <si>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</si>
  <si>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</si>
  <si>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</si>
  <si>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</si>
  <si>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</si>
  <si>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</si>
  <si>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</si>
  <si>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</si>
  <si>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</si>
  <si>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</si>
  <si>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</si>
  <si>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</si>
  <si>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</si>
  <si>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</si>
  <si>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</si>
  <si>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</si>
  <si>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</si>
  <si>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</si>
  <si>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</si>
  <si>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</si>
  <si>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</si>
  <si>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</si>
  <si>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</si>
  <si>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</si>
  <si>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</si>
  <si>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</si>
  <si>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</si>
  <si>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</si>
  <si>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</si>
  <si>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</si>
  <si>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</si>
  <si>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</si>
  <si>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</si>
  <si>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</si>
  <si>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</si>
  <si>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</si>
  <si>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</si>
  <si>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</si>
  <si>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</si>
  <si>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</si>
  <si>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</si>
  <si>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</si>
  <si>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</si>
  <si>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</si>
  <si>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</si>
  <si>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</si>
  <si>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</si>
  <si>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</si>
  <si>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</si>
  <si>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</si>
  <si>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</si>
  <si>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</si>
  <si>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</si>
  <si>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</si>
  <si>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</si>
  <si>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</si>
  <si>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</si>
  <si>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</si>
  <si>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</si>
  <si>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</si>
  <si>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</si>
  <si>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</si>
  <si>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</si>
  <si>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</si>
  <si>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</si>
  <si>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</si>
  <si>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</si>
  <si>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</si>
  <si>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</si>
  <si>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</si>
  <si>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</si>
  <si>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</si>
  <si>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</si>
  <si>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</si>
  <si>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</si>
  <si>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</si>
  <si>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</si>
  <si>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</si>
  <si>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</si>
  <si>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</si>
  <si>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</si>
  <si>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</si>
  <si>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</si>
  <si>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</si>
  <si>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</si>
  <si>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</si>
  <si>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</si>
  <si>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</si>
  <si>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</si>
  <si>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</si>
  <si>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</si>
  <si>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</si>
  <si>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</si>
  <si>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</si>
  <si>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</si>
  <si>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</si>
  <si>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</si>
  <si>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</si>
  <si>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</si>
  <si>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</si>
  <si>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</si>
  <si>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</si>
  <si>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</si>
  <si>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</si>
  <si>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</si>
  <si>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</si>
  <si>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</si>
  <si>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</si>
  <si>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</si>
  <si>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</si>
  <si>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</si>
  <si>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</si>
  <si>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</si>
  <si>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</si>
  <si>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</si>
  <si>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</si>
  <si>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</si>
  <si>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</si>
  <si>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</si>
  <si>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</si>
  <si>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</si>
  <si>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</si>
  <si>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</si>
  <si>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</si>
  <si>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</si>
  <si>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</si>
  <si>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</si>
  <si>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</si>
  <si>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</si>
  <si>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</si>
  <si>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</si>
  <si>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</si>
  <si>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</si>
  <si>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</si>
  <si>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</si>
  <si>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</si>
  <si>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</si>
  <si>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</si>
  <si>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</si>
  <si>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</si>
  <si>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</si>
  <si>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</si>
  <si>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</si>
  <si>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</si>
  <si>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</si>
  <si>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</si>
  <si>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</si>
  <si>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</si>
  <si>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</si>
  <si>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</si>
  <si>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</si>
  <si>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</si>
  <si>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</si>
  <si>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</si>
  <si>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</si>
  <si>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</si>
  <si>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</si>
  <si>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</si>
  <si>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</si>
  <si>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</si>
  <si>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</si>
  <si>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</si>
  <si>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</si>
  <si>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</si>
  <si>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</si>
  <si>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</si>
  <si>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</si>
  <si>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</si>
  <si>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</si>
  <si>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</si>
  <si>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</si>
  <si>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</si>
  <si>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</si>
  <si>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</si>
  <si>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</si>
  <si>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</si>
  <si>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</si>
  <si>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</si>
  <si>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</si>
  <si>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</si>
  <si>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</si>
  <si>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</si>
  <si>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</si>
  <si>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</si>
  <si>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</si>
  <si>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</si>
  <si>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</si>
  <si>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</si>
  <si>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</si>
  <si>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</si>
  <si>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</si>
  <si>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</si>
  <si>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</si>
  <si>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</si>
  <si>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</si>
  <si>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</si>
  <si>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</si>
  <si>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</si>
  <si>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</si>
  <si>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</si>
  <si>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</si>
  <si>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</si>
  <si>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</si>
  <si>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</si>
  <si>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</si>
  <si>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</si>
  <si>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</si>
  <si>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</si>
  <si>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</si>
  <si>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</si>
  <si>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</si>
  <si>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</si>
  <si>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</si>
  <si>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</si>
  <si>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</si>
  <si>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</si>
  <si>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</si>
  <si>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</si>
  <si>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</si>
  <si>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</si>
  <si>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</si>
  <si>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</si>
  <si>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</si>
  <si>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</si>
  <si>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</si>
  <si>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</si>
  <si>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</si>
  <si>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</si>
  <si>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</si>
  <si>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</si>
  <si>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</si>
  <si>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</si>
  <si>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</si>
  <si>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</si>
  <si>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</si>
  <si>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</si>
  <si>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</si>
  <si>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</si>
  <si>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</si>
  <si>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</si>
  <si>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</si>
  <si>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</si>
  <si>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</si>
  <si>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</si>
  <si>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</si>
  <si>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</si>
  <si>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</si>
  <si>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</si>
  <si>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</si>
  <si>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</si>
  <si>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</si>
  <si>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</si>
  <si>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</si>
  <si>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</si>
  <si>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</si>
  <si>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</si>
  <si>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</si>
  <si>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</si>
  <si>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</si>
  <si>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</si>
  <si>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</si>
  <si>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</si>
  <si>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</si>
  <si>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</si>
  <si>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</si>
  <si>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</si>
  <si>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</si>
  <si>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</si>
  <si>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</si>
  <si>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</si>
  <si>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</si>
  <si>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</si>
  <si>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</si>
  <si>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</si>
  <si>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</si>
  <si>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</si>
  <si>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</si>
  <si>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</si>
  <si>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</si>
  <si>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</si>
  <si>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</si>
  <si>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</si>
  <si>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</si>
  <si>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</si>
  <si>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</si>
  <si>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</si>
  <si>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</si>
  <si>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</si>
  <si>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</si>
  <si>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</si>
  <si>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</si>
  <si>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</si>
  <si>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</si>
  <si>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</si>
  <si>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</si>
  <si>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</si>
  <si>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</si>
  <si>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</si>
  <si>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</si>
  <si>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</si>
  <si>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</si>
  <si>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</si>
  <si>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</si>
  <si>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</si>
  <si>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</si>
  <si>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</si>
  <si>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</si>
  <si>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</si>
  <si>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</si>
  <si>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</si>
  <si>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</si>
  <si>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</si>
  <si>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</si>
  <si>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</si>
  <si>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</si>
  <si>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</si>
  <si>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</si>
  <si>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</si>
  <si>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</si>
  <si>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</si>
  <si>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</si>
  <si>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</si>
  <si>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</si>
  <si>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</si>
  <si>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</si>
  <si>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</si>
  <si>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</si>
  <si>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</si>
  <si>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</si>
  <si>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</si>
  <si>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</si>
  <si>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</si>
  <si>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</si>
  <si>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</si>
  <si>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</si>
  <si>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</si>
  <si>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</si>
  <si>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</si>
  <si>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</si>
  <si>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</si>
  <si>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</si>
  <si>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</si>
  <si>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</si>
  <si>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</si>
  <si>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</si>
  <si>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</si>
  <si>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</si>
  <si>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</si>
  <si>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</si>
  <si>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</si>
  <si>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</si>
  <si>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</si>
  <si>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</si>
  <si>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</si>
  <si>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</si>
  <si>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</si>
  <si>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</si>
  <si>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</si>
  <si>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</si>
  <si>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</si>
  <si>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</si>
  <si>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</si>
  <si>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</si>
  <si>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</si>
  <si>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</si>
  <si>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</si>
  <si>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</si>
  <si>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</si>
  <si>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</si>
  <si>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</si>
  <si>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</si>
  <si>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</si>
  <si>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</si>
  <si>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</si>
  <si>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</si>
  <si>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</si>
  <si>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</si>
  <si>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</si>
  <si>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</si>
  <si>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</si>
  <si>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</si>
  <si>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</si>
  <si>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</si>
  <si>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</si>
  <si>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</si>
  <si>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</si>
  <si>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</si>
  <si>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</si>
  <si>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</si>
  <si>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</si>
  <si>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</si>
  <si>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</si>
  <si>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</si>
  <si>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</si>
  <si>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</si>
  <si>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</si>
  <si>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</si>
  <si>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</si>
  <si>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</si>
  <si>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</si>
  <si>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</si>
  <si>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</si>
  <si>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</si>
  <si>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</si>
  <si>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</si>
  <si>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</si>
  <si>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</si>
  <si>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</si>
  <si>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</si>
  <si>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</si>
  <si>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</si>
  <si>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</si>
  <si>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</si>
  <si>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</si>
  <si>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</si>
  <si>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</si>
  <si>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</si>
  <si>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</si>
  <si>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</si>
  <si>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</si>
  <si>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</si>
  <si>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</si>
  <si>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</si>
  <si>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</si>
  <si>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</si>
  <si>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</si>
  <si>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</si>
  <si>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</si>
  <si>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</si>
  <si>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</si>
  <si>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</si>
  <si>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</si>
  <si>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</si>
  <si>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</si>
  <si>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</si>
  <si>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</si>
  <si>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</si>
  <si>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</si>
  <si>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</si>
  <si>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</si>
  <si>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</si>
  <si>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</si>
  <si>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</si>
  <si>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</si>
  <si>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</si>
  <si>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</si>
  <si>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</si>
  <si>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</si>
  <si>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</si>
  <si>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</si>
  <si>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</si>
  <si>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</si>
  <si>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</si>
  <si>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</si>
  <si>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</si>
  <si>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</si>
  <si>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</si>
  <si>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</si>
  <si>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</si>
  <si>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</si>
  <si>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</si>
  <si>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</si>
  <si>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</si>
  <si>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</si>
  <si>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</si>
  <si>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</si>
  <si>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</si>
  <si>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</si>
  <si>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</si>
  <si>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</si>
  <si>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</si>
  <si>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</si>
  <si>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</si>
  <si>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</si>
  <si>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</si>
  <si>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</si>
  <si>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</si>
  <si>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</si>
  <si>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</si>
  <si>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</si>
  <si>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</si>
  <si>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</si>
  <si>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</si>
  <si>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</si>
  <si>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</si>
  <si>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</si>
  <si>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</si>
  <si>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</si>
  <si>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</si>
  <si>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</si>
  <si>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</si>
  <si>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</si>
  <si>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</si>
  <si>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</si>
  <si>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</si>
  <si>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</si>
  <si>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</si>
  <si>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</si>
  <si>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</si>
  <si>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</si>
  <si>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</si>
  <si>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</si>
  <si>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</si>
  <si>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</si>
  <si>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</si>
  <si>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</si>
  <si>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</si>
  <si>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</si>
  <si>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</si>
  <si>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</si>
  <si>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</si>
  <si>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</si>
  <si>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</si>
  <si>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</si>
  <si>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</si>
  <si>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</si>
  <si>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</si>
  <si>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</si>
  <si>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</si>
  <si>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</si>
  <si>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</si>
  <si>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</si>
  <si>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</si>
  <si>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</si>
  <si>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</si>
  <si>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</si>
  <si>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</si>
  <si>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</si>
  <si>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</si>
  <si>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</si>
  <si>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</si>
  <si>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</si>
  <si>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</si>
  <si>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</si>
  <si>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</si>
  <si>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</si>
  <si>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</si>
  <si>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</si>
  <si>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</si>
  <si>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</si>
  <si>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</si>
  <si>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</si>
  <si>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</si>
  <si>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</si>
  <si>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</si>
  <si>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</si>
  <si>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</si>
  <si>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</si>
  <si>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</si>
  <si>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</si>
  <si>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</si>
  <si>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</si>
  <si>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</si>
  <si>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</si>
  <si>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</si>
  <si>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</si>
  <si>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</si>
  <si>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</si>
  <si>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</si>
  <si>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</si>
  <si>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</si>
  <si>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</si>
  <si>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</si>
  <si>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</si>
  <si>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</si>
  <si>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</si>
  <si>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</si>
  <si>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</si>
  <si>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</si>
  <si>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</si>
  <si>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</si>
  <si>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</si>
  <si>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</si>
  <si>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</si>
  <si>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</si>
  <si>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</si>
  <si>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</si>
  <si>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</si>
  <si>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</si>
  <si>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</si>
  <si>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</si>
  <si>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</si>
  <si>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</si>
  <si>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</si>
  <si>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</si>
  <si>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</si>
  <si>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</si>
  <si>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</si>
  <si>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</si>
  <si>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</si>
  <si>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</si>
  <si>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</si>
  <si>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</si>
  <si>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</si>
  <si>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</si>
  <si>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</si>
  <si>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</si>
  <si>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</si>
  <si>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</si>
  <si>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</si>
  <si>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</si>
  <si>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</si>
  <si>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</si>
  <si>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</si>
  <si>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</si>
  <si>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</si>
  <si>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</si>
  <si>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</si>
  <si>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</si>
  <si>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</si>
  <si>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</si>
  <si>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</si>
  <si>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</si>
  <si>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</si>
  <si>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</si>
  <si>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</si>
  <si>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</si>
  <si>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</si>
  <si>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</si>
  <si>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</si>
  <si>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</si>
  <si>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</si>
  <si>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</si>
  <si>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</si>
  <si>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</si>
  <si>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</si>
  <si>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</si>
  <si>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</si>
  <si>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</si>
  <si>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</si>
  <si>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</si>
  <si>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</si>
  <si>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</si>
  <si>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</si>
  <si>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</si>
  <si>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</si>
  <si>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</si>
  <si>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</si>
  <si>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</si>
  <si>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</si>
  <si>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</si>
  <si>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</si>
  <si>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</si>
  <si>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</si>
  <si>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</si>
  <si>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</si>
  <si>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</si>
  <si>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</si>
  <si>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</si>
  <si>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</si>
  <si>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</si>
  <si>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</si>
  <si>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</si>
  <si>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</si>
  <si>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</si>
  <si>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</si>
  <si>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</si>
  <si>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</si>
  <si>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</si>
  <si>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</si>
  <si>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</si>
  <si>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</si>
  <si>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</si>
  <si>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</si>
  <si>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</si>
  <si>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</si>
  <si>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</si>
  <si>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</si>
  <si>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</si>
  <si>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</si>
  <si>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</si>
  <si>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</si>
  <si>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</si>
  <si>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</si>
  <si>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</si>
  <si>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</si>
  <si>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</si>
  <si>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</si>
  <si>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</si>
  <si>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</si>
  <si>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</si>
  <si>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</si>
  <si>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</si>
  <si>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</si>
  <si>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</si>
  <si>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</si>
  <si>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</si>
  <si>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</si>
  <si>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</si>
  <si>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</si>
  <si>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</si>
  <si>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</si>
  <si>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</si>
  <si>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</si>
  <si>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</si>
  <si>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</si>
  <si>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</si>
  <si>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</si>
  <si>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</si>
  <si>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</si>
  <si>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</si>
  <si>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</si>
  <si>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</si>
  <si>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</si>
  <si>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</si>
  <si>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</si>
  <si>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</si>
  <si>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</si>
  <si>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</si>
  <si>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</si>
  <si>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</si>
  <si>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</si>
  <si>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</si>
  <si>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</si>
  <si>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</si>
  <si>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</si>
  <si>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</si>
  <si>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</si>
  <si>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</si>
  <si>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</si>
  <si>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</si>
  <si>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</si>
  <si>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</si>
  <si>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</si>
  <si>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</si>
  <si>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</si>
  <si>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</si>
  <si>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</si>
  <si>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</si>
  <si>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</si>
  <si>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</si>
  <si>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</si>
  <si>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</si>
  <si>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</si>
  <si>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</si>
  <si>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</si>
  <si>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</si>
  <si>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</si>
  <si>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</si>
  <si>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</si>
  <si>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</si>
  <si>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</si>
  <si>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</si>
  <si>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</si>
  <si>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</si>
  <si>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</si>
  <si>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</si>
  <si>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</si>
  <si>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</si>
  <si>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</si>
  <si>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</si>
  <si>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</si>
  <si>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</si>
  <si>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</si>
  <si>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</si>
  <si>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</si>
  <si>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</si>
  <si>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</si>
  <si>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</si>
  <si>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</si>
  <si>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</si>
  <si>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</si>
  <si>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</si>
  <si>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</si>
  <si>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</si>
  <si>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</si>
  <si>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</si>
  <si>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</si>
  <si>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</si>
  <si>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</si>
  <si>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</si>
  <si>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</si>
  <si>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</si>
  <si>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</si>
  <si>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</si>
  <si>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</si>
  <si>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</si>
  <si>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</si>
  <si>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</si>
  <si>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</si>
  <si>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</si>
  <si>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</si>
  <si>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</si>
  <si>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</si>
  <si>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</si>
  <si>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</si>
  <si>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</si>
  <si>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</si>
  <si>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</si>
  <si>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</si>
  <si>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</si>
  <si>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</si>
  <si>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</si>
  <si>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</si>
  <si>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</si>
  <si>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</si>
  <si>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</si>
  <si>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</si>
  <si>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</si>
  <si>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</si>
  <si>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</si>
  <si>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</si>
  <si>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</si>
  <si>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</si>
  <si>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</si>
  <si>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</si>
  <si>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</si>
  <si>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</si>
  <si>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</si>
  <si>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</si>
  <si>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</si>
  <si>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</si>
  <si>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</si>
  <si>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</si>
  <si>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</si>
  <si>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</si>
  <si>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</si>
  <si>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</si>
  <si>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</si>
  <si>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</si>
  <si>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</si>
  <si>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</si>
  <si>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</si>
  <si>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</si>
  <si>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</si>
  <si>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</si>
  <si>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</si>
  <si>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</si>
  <si>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</si>
  <si>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</si>
  <si>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</si>
  <si>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</si>
  <si>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</si>
  <si>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</si>
  <si>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</si>
  <si>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</si>
  <si>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</si>
  <si>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</si>
  <si>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</si>
  <si>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</si>
  <si>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</si>
  <si>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</si>
  <si>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</si>
  <si>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</si>
  <si>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</si>
  <si>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</si>
  <si>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</si>
  <si>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</si>
  <si>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</si>
  <si>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</si>
  <si>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</si>
  <si>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</si>
  <si>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</si>
  <si>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</si>
  <si>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</si>
  <si>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</si>
  <si>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</si>
  <si>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</si>
  <si>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</si>
  <si>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</si>
  <si>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</si>
  <si>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</si>
  <si>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</si>
  <si>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</si>
  <si>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</si>
  <si>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</si>
  <si>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</si>
  <si>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</si>
  <si>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</si>
  <si>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</si>
  <si>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</si>
  <si>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</si>
  <si>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</si>
  <si>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</si>
  <si>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</si>
  <si>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</si>
  <si>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</si>
  <si>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</si>
  <si>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</si>
  <si>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</si>
  <si>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</si>
  <si>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</si>
  <si>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</si>
  <si>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</si>
  <si>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</si>
  <si>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</si>
  <si>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</si>
  <si>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</si>
  <si>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</si>
  <si>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</si>
  <si>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</si>
  <si>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</si>
  <si>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</si>
  <si>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</si>
  <si>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</si>
  <si>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</si>
  <si>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</si>
  <si>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</si>
  <si>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</si>
  <si>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</si>
  <si>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</si>
  <si>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</si>
  <si>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</si>
  <si>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</si>
  <si>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</si>
  <si>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</si>
  <si>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</si>
  <si>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</si>
  <si>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</si>
  <si>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</si>
  <si>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</si>
  <si>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</si>
  <si>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</si>
  <si>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</si>
  <si>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</si>
  <si>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</si>
  <si>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</si>
  <si>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</si>
  <si>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</si>
  <si>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</si>
  <si>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</si>
  <si>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</si>
  <si>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</si>
  <si>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</si>
  <si>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</si>
  <si>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</si>
  <si>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</si>
  <si>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</si>
  <si>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</si>
  <si>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</si>
  <si>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</si>
  <si>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</si>
  <si>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</si>
  <si>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</si>
  <si>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</si>
  <si>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</si>
  <si>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</si>
  <si>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</si>
  <si>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</si>
  <si>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</si>
  <si>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</si>
  <si>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</si>
  <si>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</si>
  <si>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</si>
  <si>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</si>
  <si>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</si>
  <si>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</si>
  <si>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</si>
  <si>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</si>
  <si>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</si>
  <si>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</si>
  <si>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</si>
  <si>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</si>
  <si>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</si>
  <si>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</si>
  <si>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</si>
  <si>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</si>
  <si>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</si>
  <si>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</si>
  <si>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</si>
  <si>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</si>
  <si>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</si>
  <si>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</si>
  <si>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</si>
  <si>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</si>
  <si>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</si>
  <si>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</si>
  <si>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</si>
  <si>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</si>
  <si>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</si>
  <si>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</si>
  <si>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</si>
  <si>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</si>
  <si>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</si>
  <si>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</si>
  <si>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</si>
  <si>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</si>
  <si>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</si>
  <si>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</si>
  <si>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</si>
  <si>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</si>
  <si>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</si>
  <si>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</si>
  <si>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</si>
  <si>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</si>
  <si>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</si>
  <si>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</si>
  <si>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</si>
  <si>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</si>
  <si>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</si>
  <si>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</si>
  <si>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</si>
  <si>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</si>
  <si>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</si>
  <si>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</si>
  <si>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</si>
  <si>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</si>
  <si>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</si>
  <si>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</si>
  <si>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</si>
  <si>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</si>
  <si>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</si>
  <si>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</si>
  <si>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</si>
  <si>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</si>
  <si>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</si>
  <si>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</si>
  <si>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</si>
  <si>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</si>
  <si>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</si>
  <si>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</si>
  <si>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</si>
  <si>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</si>
  <si>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</si>
  <si>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</si>
  <si>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</si>
  <si>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</si>
  <si>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</si>
  <si>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</si>
  <si>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</si>
  <si>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</si>
  <si>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</si>
  <si>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</si>
  <si>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</si>
  <si>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</si>
  <si>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</si>
  <si>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</si>
  <si>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</si>
  <si>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</si>
  <si>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</si>
  <si>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</si>
  <si>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</si>
  <si>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</si>
  <si>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</si>
  <si>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</si>
  <si>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</si>
  <si>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</si>
  <si>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</si>
  <si>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</si>
  <si>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</si>
  <si>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</si>
  <si>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</si>
  <si>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</si>
  <si>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</si>
  <si>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</si>
  <si>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</si>
  <si>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</si>
  <si>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</si>
  <si>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</si>
  <si>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</si>
  <si>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</si>
  <si>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</si>
  <si>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</si>
  <si>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</si>
  <si>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</si>
  <si>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</si>
  <si>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</si>
  <si>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</si>
  <si>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</si>
  <si>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</si>
  <si>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</si>
  <si>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</si>
  <si>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</si>
  <si>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</si>
  <si>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</si>
  <si>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</si>
  <si>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</si>
  <si>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</si>
  <si>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</si>
  <si>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</si>
  <si>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</si>
  <si>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</si>
  <si>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</si>
  <si>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</si>
  <si>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</si>
  <si>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</si>
  <si>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</si>
  <si>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</si>
  <si>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</si>
  <si>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</si>
  <si>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</si>
  <si>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</si>
  <si>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</si>
  <si>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</si>
  <si>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</si>
  <si>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</si>
  <si>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</si>
  <si>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</si>
  <si>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</si>
  <si>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</si>
  <si>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</si>
  <si>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</si>
  <si>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</si>
  <si>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</si>
  <si>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</si>
  <si>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</si>
  <si>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</si>
  <si>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</si>
  <si>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</si>
  <si>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</si>
  <si>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</si>
  <si>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</si>
  <si>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</si>
  <si>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</si>
  <si>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</si>
  <si>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</si>
  <si>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</si>
  <si>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</si>
  <si>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</si>
  <si>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</si>
  <si>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</si>
  <si>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</si>
  <si>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</si>
  <si>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</si>
  <si>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</si>
  <si>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</si>
  <si>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</si>
  <si>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</si>
  <si>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</si>
  <si>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</si>
  <si>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</si>
  <si>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</si>
  <si>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</si>
  <si>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</si>
  <si>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</si>
  <si>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</si>
  <si>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</si>
  <si>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</si>
  <si>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</si>
  <si>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</si>
  <si>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</si>
  <si>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</si>
  <si>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</si>
  <si>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</si>
  <si>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</si>
  <si>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</si>
  <si>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</si>
  <si>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</si>
  <si>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</si>
  <si>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</si>
  <si>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</si>
  <si>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</si>
  <si>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</si>
  <si>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</si>
  <si>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</si>
  <si>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</si>
  <si>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</si>
  <si>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</si>
  <si>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</si>
  <si>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</si>
  <si>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</si>
  <si>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</si>
  <si>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</si>
  <si>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</si>
  <si>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</si>
  <si>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</si>
  <si>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</si>
  <si>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</si>
  <si>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</si>
  <si>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</si>
  <si>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</si>
  <si>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</si>
  <si>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</si>
  <si>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</si>
  <si>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</si>
  <si>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</si>
  <si>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</si>
  <si>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</si>
  <si>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</si>
  <si>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</si>
  <si>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</si>
  <si>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</si>
  <si>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</si>
  <si>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</si>
  <si>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</si>
  <si>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</si>
  <si>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</si>
  <si>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</si>
  <si>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</si>
  <si>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</si>
  <si>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</si>
  <si>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</si>
  <si>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</si>
  <si>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</si>
  <si>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</si>
  <si>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</si>
  <si>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</si>
  <si>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</si>
  <si>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</si>
  <si>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</si>
  <si>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</si>
  <si>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</si>
  <si>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</si>
  <si>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</si>
  <si>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</si>
  <si>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</si>
  <si>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</si>
  <si>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</si>
  <si>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</si>
  <si>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</si>
  <si>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</si>
  <si>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</si>
  <si>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</si>
  <si>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</si>
  <si>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</si>
  <si>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</si>
  <si>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</si>
  <si>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</si>
  <si>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</si>
  <si>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</si>
  <si>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</si>
  <si>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</si>
  <si>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</si>
  <si>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</si>
  <si>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</si>
  <si>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</si>
  <si>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</si>
  <si>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</si>
  <si>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</si>
  <si>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</si>
  <si>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</si>
  <si>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</si>
  <si>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</si>
  <si>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</si>
  <si>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</si>
  <si>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</si>
  <si>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</si>
  <si>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</si>
  <si>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</si>
  <si>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</si>
  <si>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</si>
  <si>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</si>
  <si>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</si>
  <si>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</si>
  <si>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</si>
  <si>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</si>
  <si>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</si>
  <si>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</si>
  <si>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</si>
  <si>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</si>
  <si>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</si>
  <si>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</si>
  <si>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</si>
  <si>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</si>
  <si>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</si>
  <si>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</si>
  <si>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</si>
  <si>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</si>
  <si>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</si>
  <si>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</si>
  <si>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</si>
  <si>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</si>
  <si>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</si>
  <si>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</si>
  <si>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</si>
  <si>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</si>
  <si>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</si>
  <si>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</si>
  <si>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</si>
  <si>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</si>
  <si>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</si>
  <si>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</si>
  <si>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</si>
  <si>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</si>
  <si>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</si>
  <si>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</si>
  <si>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</si>
  <si>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</si>
  <si>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</si>
  <si>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</si>
  <si>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</si>
  <si>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</si>
  <si>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</si>
  <si>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</si>
  <si>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</si>
  <si>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</si>
  <si>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</si>
  <si>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</si>
  <si>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</si>
  <si>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</si>
  <si>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</si>
  <si>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</si>
  <si>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</si>
  <si>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</si>
  <si>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</si>
  <si>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</si>
  <si>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</si>
  <si>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</si>
  <si>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</si>
  <si>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</si>
  <si>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</si>
  <si>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</si>
  <si>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</si>
  <si>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</si>
  <si>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</si>
  <si>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</si>
  <si>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</si>
  <si>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</si>
  <si>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</si>
  <si>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</si>
  <si>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</si>
  <si>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</si>
  <si>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</si>
  <si>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</si>
  <si>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</si>
  <si>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</si>
  <si>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</si>
  <si>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</si>
  <si>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</si>
  <si>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</si>
  <si>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</si>
  <si>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</si>
  <si>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</si>
  <si>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</si>
  <si>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</si>
  <si>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</si>
  <si>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</si>
  <si>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</si>
  <si>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</si>
  <si>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</si>
  <si>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</si>
  <si>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</si>
  <si>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</si>
  <si>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</si>
  <si>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</si>
  <si>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</si>
  <si>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</si>
  <si>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</si>
  <si>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</si>
  <si>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</si>
  <si>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</si>
  <si>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</si>
  <si>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</si>
  <si>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</si>
  <si>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</si>
  <si>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</si>
  <si>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</si>
  <si>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</si>
  <si>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</si>
  <si>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</si>
  <si>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</si>
  <si>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</si>
  <si>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</si>
  <si>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</si>
  <si>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</si>
  <si>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</si>
  <si>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</si>
  <si>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</si>
  <si>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</si>
  <si>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</si>
  <si>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</si>
  <si>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</si>
  <si>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</si>
  <si>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</si>
  <si>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</si>
  <si>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</si>
  <si>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</si>
  <si>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</si>
  <si>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</si>
  <si>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</si>
  <si>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</si>
  <si>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</si>
  <si>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</si>
  <si>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</si>
  <si>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</si>
  <si>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</si>
  <si>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</si>
  <si>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</si>
  <si>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</si>
  <si>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</si>
  <si>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</si>
  <si>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</si>
  <si>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</si>
  <si>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</si>
  <si>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</si>
  <si>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</si>
  <si>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</si>
  <si>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</si>
  <si>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</si>
  <si>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</si>
  <si>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</si>
  <si>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</si>
  <si>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</si>
  <si>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</si>
  <si>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</si>
  <si>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</si>
  <si>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</si>
  <si>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</si>
  <si>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</si>
  <si>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</si>
  <si>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</si>
  <si>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</si>
  <si>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</si>
  <si>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</si>
  <si>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</si>
  <si>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</si>
  <si>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</si>
  <si>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</si>
  <si>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</si>
  <si>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</si>
  <si>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</si>
  <si>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</si>
  <si>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</si>
  <si>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</si>
  <si>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</si>
  <si>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</si>
  <si>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</si>
  <si>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</si>
  <si>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</si>
  <si>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</si>
  <si>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</si>
  <si>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</si>
  <si>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</si>
  <si>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</si>
  <si>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</si>
  <si>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</si>
  <si>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</si>
  <si>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</si>
  <si>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</si>
  <si>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</si>
  <si>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</si>
  <si>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</si>
  <si>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</si>
  <si>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</si>
  <si>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</si>
  <si>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</si>
  <si>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</si>
  <si>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</si>
  <si>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</si>
  <si>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</si>
  <si>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</si>
  <si>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</si>
  <si>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</si>
  <si>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</si>
  <si>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</si>
  <si>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</si>
  <si>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</si>
  <si>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</si>
  <si>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</si>
  <si>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</si>
  <si>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</si>
  <si>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</si>
  <si>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</si>
  <si>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</si>
  <si>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</si>
  <si>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</si>
  <si>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</si>
  <si>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</si>
  <si>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</si>
  <si>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</si>
  <si>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</si>
  <si>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</si>
  <si>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</si>
  <si>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</si>
  <si>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</si>
  <si>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</si>
  <si>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</si>
  <si>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</si>
  <si>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</si>
  <si>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</si>
  <si>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</si>
  <si>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</si>
  <si>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</si>
  <si>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</si>
  <si>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</si>
  <si>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</si>
  <si>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</si>
  <si>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</si>
  <si>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</si>
  <si>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</si>
  <si>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</si>
  <si>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</si>
  <si>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</si>
  <si>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</si>
  <si>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</si>
  <si>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</si>
  <si>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</si>
  <si>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</si>
  <si>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</si>
  <si>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</si>
  <si>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</si>
  <si>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</si>
  <si>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</si>
  <si>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</si>
  <si>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</si>
  <si>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</si>
  <si>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</si>
  <si>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</si>
  <si>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</si>
  <si>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</si>
  <si>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</si>
  <si>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</si>
  <si>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</si>
  <si>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</si>
  <si>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</si>
  <si>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</si>
  <si>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</si>
  <si>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</si>
  <si>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</si>
  <si>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</si>
  <si>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</si>
  <si>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</si>
  <si>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</si>
  <si>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</si>
  <si>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</si>
  <si>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</si>
  <si>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</si>
  <si>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</si>
  <si>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</si>
  <si>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</si>
  <si>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</si>
  <si>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</si>
  <si>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</si>
  <si>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</si>
  <si>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</si>
  <si>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</si>
  <si>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</si>
  <si>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</si>
  <si>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</si>
  <si>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</si>
  <si>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</si>
  <si>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</si>
  <si>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</si>
  <si>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</si>
  <si>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</si>
  <si>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</si>
  <si>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</si>
  <si>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</si>
  <si>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</si>
  <si>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</si>
  <si>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</si>
  <si>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</si>
  <si>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</si>
  <si>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</si>
  <si>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</si>
  <si>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</si>
  <si>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</si>
  <si>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</si>
  <si>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</si>
  <si>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</si>
  <si>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</si>
  <si>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</si>
  <si>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</si>
  <si>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</si>
  <si>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</si>
  <si>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</si>
  <si>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</si>
  <si>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</si>
  <si>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</si>
  <si>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</si>
  <si>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</si>
  <si>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</si>
  <si>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</si>
  <si>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</si>
  <si>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</si>
  <si>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</si>
  <si>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</si>
  <si>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</si>
  <si>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</si>
  <si>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</si>
  <si>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</si>
  <si>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</si>
  <si>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</si>
  <si>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</si>
  <si>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</si>
  <si>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</si>
  <si>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</si>
  <si>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</si>
  <si>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</si>
  <si>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</si>
  <si>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</si>
  <si>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</si>
  <si>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</si>
  <si>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</si>
  <si>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</si>
  <si>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</si>
  <si>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</si>
  <si>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</si>
  <si>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</si>
  <si>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</si>
  <si>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</si>
  <si>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</si>
  <si>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</si>
  <si>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</si>
  <si>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</si>
  <si>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</si>
  <si>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</si>
  <si>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</si>
  <si>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</si>
  <si>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</si>
  <si>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</si>
  <si>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</si>
  <si>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</si>
  <si>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</si>
  <si>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</si>
  <si>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</si>
  <si>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</si>
  <si>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</si>
  <si>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</si>
  <si>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</si>
  <si>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</si>
  <si>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</si>
  <si>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</si>
  <si>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</si>
  <si>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</si>
  <si>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</si>
  <si>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</si>
  <si>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</si>
  <si>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</si>
  <si>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</si>
  <si>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</si>
  <si>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</si>
  <si>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</si>
  <si>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</si>
  <si>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</si>
  <si>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</si>
  <si>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</si>
  <si>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</si>
  <si>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</si>
  <si>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</si>
  <si>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</si>
  <si>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</si>
  <si>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</si>
  <si>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</si>
  <si>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</si>
  <si>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</si>
  <si>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</si>
  <si>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</si>
  <si>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</si>
  <si>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</si>
  <si>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</si>
  <si>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</si>
  <si>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</si>
  <si>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</si>
  <si>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</si>
  <si>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</si>
  <si>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</si>
  <si>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</si>
  <si>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</si>
  <si>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</si>
  <si>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</si>
  <si>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</si>
  <si>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</si>
  <si>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</si>
  <si>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</si>
  <si>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</si>
  <si>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</si>
  <si>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</si>
  <si>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</si>
  <si>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</si>
  <si>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</si>
  <si>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</si>
  <si>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</si>
  <si>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</si>
  <si>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</si>
  <si>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</si>
  <si>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</si>
  <si>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</si>
  <si>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</si>
  <si>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</si>
  <si>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</si>
  <si>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</si>
  <si>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</si>
  <si>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</si>
  <si>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</si>
  <si>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</si>
  <si>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</si>
  <si>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</si>
  <si>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</si>
  <si>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</si>
  <si>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</si>
  <si>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</si>
  <si>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</si>
  <si>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</si>
  <si>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</si>
  <si>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</si>
  <si>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</si>
  <si>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</si>
  <si>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</si>
  <si>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</si>
  <si>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</si>
  <si>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</si>
  <si>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</si>
  <si>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</si>
  <si>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</si>
  <si>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</si>
  <si>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</si>
  <si>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</si>
  <si>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</si>
  <si>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</si>
  <si>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</si>
  <si>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</si>
  <si>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</si>
  <si>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</si>
  <si>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</si>
  <si>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</si>
  <si>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</si>
  <si>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</si>
  <si>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</si>
  <si>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</si>
  <si>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</si>
  <si>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</si>
  <si>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</si>
  <si>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</si>
  <si>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</si>
  <si>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</si>
  <si>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</si>
  <si>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</si>
  <si>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</si>
  <si>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</si>
  <si>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</si>
  <si>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</si>
  <si>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</si>
  <si>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</si>
  <si>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</si>
  <si>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</si>
  <si>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</si>
  <si>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</si>
  <si>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</si>
  <si>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</si>
  <si>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</si>
  <si>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</si>
  <si>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</si>
  <si>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</si>
  <si>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</si>
  <si>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</si>
  <si>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</si>
  <si>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</si>
  <si>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</si>
  <si>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</si>
  <si>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</si>
  <si>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</si>
  <si>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</si>
  <si>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</si>
  <si>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</si>
  <si>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</si>
  <si>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</si>
  <si>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</si>
  <si>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</si>
  <si>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</si>
  <si>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</si>
  <si>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</si>
  <si>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</si>
  <si>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</si>
  <si>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</si>
  <si>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</si>
  <si>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</si>
  <si>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</si>
  <si>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</si>
  <si>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</si>
  <si>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</si>
  <si>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</si>
  <si>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</si>
  <si>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</si>
  <si>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</si>
  <si>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</si>
  <si>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</si>
  <si>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</si>
  <si>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</si>
  <si>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</si>
  <si>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</si>
  <si>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</si>
  <si>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</si>
  <si>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</si>
  <si>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</si>
  <si>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</si>
  <si>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</si>
  <si>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</si>
  <si>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</si>
  <si>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</si>
  <si>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</si>
  <si>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</si>
  <si>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</si>
  <si>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</si>
  <si>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</si>
  <si>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</si>
  <si>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</si>
  <si>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</si>
  <si>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</si>
  <si>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</si>
  <si>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</si>
  <si>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</si>
  <si>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</si>
  <si>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</si>
  <si>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</si>
  <si>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</si>
  <si>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</si>
  <si>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</si>
  <si>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</si>
  <si>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</si>
  <si>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</si>
  <si>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</si>
  <si>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</si>
  <si>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</si>
  <si>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</si>
  <si>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</si>
  <si>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</si>
  <si>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</si>
  <si>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</si>
  <si>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</si>
  <si>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</si>
  <si>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</si>
  <si>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</si>
  <si>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</si>
  <si>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</si>
  <si>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</si>
  <si>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</si>
  <si>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</si>
  <si>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</si>
  <si>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</si>
  <si>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</si>
  <si>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</si>
  <si>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</si>
  <si>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</si>
  <si>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</si>
  <si>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</si>
  <si>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</si>
  <si>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</si>
  <si>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</si>
  <si>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</si>
  <si>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</si>
  <si>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</si>
  <si>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</si>
  <si>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</si>
  <si>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</si>
  <si>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</si>
  <si>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</si>
  <si>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</si>
  <si>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</si>
  <si>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</si>
  <si>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</si>
  <si>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</si>
  <si>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</si>
  <si>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</si>
  <si>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</si>
  <si>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</si>
  <si>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</si>
  <si>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</si>
  <si>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</si>
  <si>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</si>
  <si>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</si>
  <si>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</si>
  <si>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</si>
  <si>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</si>
  <si>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</si>
  <si>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</si>
  <si>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</si>
  <si>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</si>
  <si>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</si>
  <si>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</si>
  <si>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</si>
  <si>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</si>
  <si>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</si>
  <si>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</si>
  <si>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</si>
  <si>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</si>
  <si>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</si>
  <si>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</si>
  <si>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</si>
  <si>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</si>
  <si>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</si>
  <si>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</si>
  <si>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</si>
  <si>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</si>
  <si>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</si>
  <si>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</si>
  <si>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</si>
  <si>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</si>
  <si>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</si>
  <si>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</si>
  <si>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</si>
  <si>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</si>
  <si>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</si>
  <si>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</si>
  <si>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</si>
  <si>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</si>
  <si>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</si>
  <si>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</si>
  <si>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</si>
  <si>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</si>
  <si>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</si>
  <si>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</si>
  <si>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</si>
  <si>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</si>
  <si>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</si>
  <si>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</si>
  <si>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</si>
  <si>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</si>
  <si>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</si>
  <si>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</si>
  <si>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</si>
  <si>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</si>
  <si>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</si>
  <si>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</si>
  <si>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</si>
  <si>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</si>
  <si>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</si>
  <si>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</si>
  <si>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</si>
  <si>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</si>
  <si>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</si>
  <si>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</si>
  <si>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</si>
  <si>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</si>
  <si>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</si>
  <si>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</si>
  <si>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</si>
  <si>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</si>
  <si>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</si>
  <si>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</si>
  <si>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</si>
  <si>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</si>
  <si>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</si>
  <si>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</si>
  <si>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</si>
  <si>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</si>
  <si>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</si>
  <si>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</si>
  <si>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</si>
  <si>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</si>
  <si>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</si>
  <si>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</si>
  <si>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</si>
  <si>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</si>
  <si>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</si>
  <si>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</si>
  <si>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</si>
  <si>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</si>
  <si>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</si>
  <si>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</si>
  <si>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</si>
  <si>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</si>
  <si>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</si>
  <si>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</si>
  <si>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</si>
  <si>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</si>
  <si>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</si>
  <si>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</si>
  <si>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</si>
  <si>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</si>
  <si>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</si>
  <si>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</si>
  <si>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</si>
  <si>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</si>
  <si>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</si>
  <si>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</si>
  <si>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</si>
  <si>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</si>
  <si>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</si>
  <si>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</si>
  <si>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</si>
  <si>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</si>
  <si>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</si>
  <si>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</si>
  <si>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</si>
  <si>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</si>
  <si>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</si>
  <si>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</si>
  <si>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</si>
  <si>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</si>
  <si>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</si>
  <si>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</si>
  <si>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</si>
  <si>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</si>
  <si>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</si>
  <si>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</si>
  <si>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</si>
  <si>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</si>
  <si>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</si>
  <si>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</si>
  <si>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</si>
  <si>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</si>
  <si>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</si>
  <si>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</si>
  <si>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</si>
  <si>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</si>
  <si>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</si>
  <si>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</si>
  <si>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</si>
  <si>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</si>
  <si>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</si>
  <si>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</si>
  <si>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</si>
  <si>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</si>
  <si>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</si>
  <si>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</si>
  <si>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</si>
  <si>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</si>
  <si>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</si>
  <si>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</si>
  <si>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</si>
  <si>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</si>
  <si>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</si>
  <si>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</si>
  <si>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</si>
  <si>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</si>
  <si>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</si>
  <si>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</si>
  <si>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</si>
  <si>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</si>
  <si>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</si>
  <si>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</si>
  <si>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</si>
  <si>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</si>
  <si>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</si>
  <si>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</si>
  <si>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</si>
  <si>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</si>
  <si>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</si>
  <si>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</si>
  <si>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</si>
  <si>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</si>
  <si>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</si>
  <si>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</si>
  <si>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</si>
  <si>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</si>
  <si>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</si>
  <si>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</si>
  <si>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</si>
  <si>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</si>
  <si>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</si>
  <si>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</si>
  <si>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</si>
  <si>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</si>
  <si>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</si>
  <si>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</si>
  <si>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</si>
  <si>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</si>
  <si>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</si>
  <si>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</si>
  <si>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</si>
  <si>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</si>
  <si>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</si>
  <si>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</si>
  <si>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</si>
  <si>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</si>
  <si>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</si>
  <si>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</si>
  <si>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</si>
  <si>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</si>
  <si>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</si>
  <si>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</si>
  <si>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</si>
  <si>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</si>
  <si>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</si>
  <si>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</si>
  <si>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</si>
  <si>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</si>
  <si>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</si>
  <si>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</si>
  <si>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</si>
  <si>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</si>
  <si>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</si>
  <si>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</si>
  <si>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</si>
  <si>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</si>
  <si>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</si>
  <si>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</si>
  <si>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</si>
  <si>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</si>
  <si>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</si>
  <si>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</si>
  <si>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</si>
  <si>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</si>
  <si>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</si>
  <si>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</si>
  <si>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</si>
  <si>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</si>
  <si>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</si>
  <si>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</si>
  <si>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</si>
  <si>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</si>
  <si>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</si>
  <si>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</si>
  <si>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</si>
  <si>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</si>
  <si>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</si>
  <si>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</si>
  <si>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</si>
  <si>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</si>
  <si>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</si>
  <si>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</si>
  <si>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</si>
  <si>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</si>
  <si>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</si>
  <si>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</si>
  <si>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</si>
  <si>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</si>
  <si>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</si>
  <si>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</si>
  <si>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</si>
  <si>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</si>
  <si>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</si>
  <si>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</si>
  <si>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</si>
  <si>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</si>
  <si>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</si>
  <si>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</si>
  <si>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</si>
  <si>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</si>
  <si>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</si>
  <si>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</si>
  <si>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</si>
  <si>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</si>
  <si>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</si>
  <si>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</si>
  <si>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</si>
  <si>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</si>
  <si>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</si>
  <si>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</si>
  <si>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</si>
  <si>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</si>
  <si>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</si>
  <si>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</si>
  <si>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</si>
  <si>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</si>
  <si>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</si>
  <si>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</si>
  <si>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</si>
  <si>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</si>
  <si>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</si>
  <si>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</si>
  <si>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</si>
  <si>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</si>
  <si>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</si>
  <si>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</si>
  <si>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</si>
  <si>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</si>
  <si>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</si>
  <si>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</si>
  <si>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</si>
  <si>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</si>
  <si>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</si>
  <si>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</si>
  <si>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</si>
  <si>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</si>
  <si>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</si>
  <si>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</si>
  <si>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</si>
  <si>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</si>
  <si>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</si>
  <si>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</si>
  <si>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</si>
  <si>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</si>
  <si>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</si>
  <si>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</si>
  <si>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</si>
  <si>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</si>
  <si>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</si>
  <si>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</si>
  <si>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</si>
  <si>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</si>
  <si>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</si>
  <si>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</si>
  <si>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</si>
  <si>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</si>
  <si>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</si>
  <si>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</si>
  <si>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</si>
  <si>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</si>
  <si>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</si>
  <si>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</si>
  <si>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</si>
  <si>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</si>
  <si>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</si>
  <si>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</si>
  <si>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</si>
  <si>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</si>
  <si>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</si>
  <si>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</si>
  <si>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</si>
  <si>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</si>
  <si>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</si>
  <si>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</si>
  <si>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</si>
  <si>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</si>
  <si>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</si>
  <si>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</si>
  <si>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</si>
  <si>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</si>
  <si>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</si>
  <si>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</si>
  <si>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</si>
  <si>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</si>
  <si>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</si>
  <si>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</si>
  <si>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</si>
  <si>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</si>
  <si>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</si>
  <si>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</si>
  <si>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</si>
  <si>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</si>
  <si>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</si>
  <si>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</si>
  <si>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</si>
  <si>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</si>
  <si>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</si>
  <si>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</si>
  <si>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</si>
  <si>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</si>
  <si>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</si>
  <si>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</si>
  <si>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</si>
  <si>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</si>
  <si>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</si>
  <si>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</si>
  <si>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</si>
  <si>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</si>
  <si>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</si>
  <si>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</si>
  <si>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</si>
  <si>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</si>
  <si>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</si>
  <si>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</si>
  <si>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</si>
  <si>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</si>
  <si>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</si>
  <si>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</si>
  <si>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</si>
  <si>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</si>
  <si>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</si>
  <si>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</si>
  <si>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</si>
  <si>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</si>
  <si>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</si>
  <si>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</si>
  <si>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</si>
  <si>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</si>
  <si>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</si>
  <si>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</si>
  <si>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</si>
  <si>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</si>
  <si>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</si>
  <si>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</si>
  <si>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</si>
  <si>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</si>
  <si>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</si>
  <si>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</si>
  <si>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</si>
  <si>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</si>
  <si>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</si>
  <si>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</si>
  <si>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</si>
  <si>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</si>
  <si>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</si>
  <si>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</si>
  <si>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</si>
  <si>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</si>
  <si>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</si>
  <si>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</si>
  <si>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</si>
  <si>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</si>
  <si>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</si>
  <si>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</si>
  <si>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</si>
  <si>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</si>
  <si>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</si>
  <si>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</si>
  <si>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</si>
  <si>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</si>
  <si>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</si>
  <si>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</si>
  <si>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</si>
  <si>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</si>
  <si>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</si>
  <si>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</si>
  <si>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</si>
  <si>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</si>
  <si>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</si>
  <si>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</si>
  <si>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</si>
  <si>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</si>
  <si>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</si>
  <si>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</si>
  <si>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</si>
  <si>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</si>
  <si>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</si>
  <si>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</si>
  <si>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</si>
  <si>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</si>
  <si>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</si>
  <si>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</si>
  <si>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</si>
  <si>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</si>
  <si>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</si>
  <si>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</si>
  <si>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</si>
  <si>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</si>
  <si>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</si>
  <si>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</si>
  <si>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</si>
  <si>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</si>
  <si>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</si>
  <si>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</si>
  <si>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</si>
  <si>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</si>
  <si>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</si>
  <si>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</si>
  <si>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</si>
  <si>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</si>
  <si>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</si>
  <si>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</si>
  <si>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</si>
  <si>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</si>
  <si>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</si>
  <si>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</si>
  <si>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</si>
  <si>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</si>
  <si>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</si>
  <si>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</si>
  <si>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</si>
  <si>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</si>
  <si>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</si>
  <si>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</si>
  <si>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</si>
  <si>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</si>
  <si>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</si>
  <si>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</si>
  <si>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</si>
  <si>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</si>
  <si>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</si>
  <si>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</si>
  <si>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</si>
  <si>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</si>
  <si>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</si>
  <si>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</si>
  <si>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</si>
  <si>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</si>
  <si>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</si>
  <si>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</si>
  <si>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</si>
  <si>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</si>
  <si>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</si>
  <si>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</si>
  <si>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</si>
  <si>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</si>
  <si>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</si>
  <si>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</si>
  <si>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</si>
  <si>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</si>
  <si>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</si>
  <si>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</si>
  <si>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</si>
  <si>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</si>
  <si>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</si>
  <si>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</si>
  <si>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</si>
  <si>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</si>
  <si>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</si>
  <si>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</si>
  <si>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</si>
  <si>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</si>
  <si>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</si>
  <si>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</si>
  <si>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</si>
  <si>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</si>
  <si>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</si>
  <si>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</si>
  <si>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</si>
  <si>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</si>
  <si>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</si>
  <si>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</si>
  <si>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</si>
  <si>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</si>
  <si>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</si>
  <si>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</si>
  <si>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</si>
  <si>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</si>
  <si>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</si>
  <si>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</si>
  <si>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</si>
  <si>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</si>
  <si>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</si>
  <si>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</si>
  <si>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</si>
  <si>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</si>
  <si>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</si>
  <si>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</si>
  <si>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</si>
  <si>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</si>
  <si>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</si>
  <si>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</si>
  <si>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</si>
  <si>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</si>
  <si>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</si>
  <si>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</si>
  <si>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</si>
  <si>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</si>
  <si>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</si>
  <si>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</si>
  <si>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</si>
  <si>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</si>
  <si>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</si>
  <si>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</si>
  <si>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</si>
  <si>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</si>
  <si>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</si>
  <si>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</si>
  <si>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</si>
  <si>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</si>
  <si>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</si>
  <si>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</si>
  <si>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</si>
  <si>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</si>
  <si>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</si>
  <si>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</si>
  <si>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</si>
  <si>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</si>
  <si>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</si>
  <si>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</si>
  <si>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</si>
  <si>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</si>
  <si>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</si>
  <si>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</si>
  <si>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</si>
  <si>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</si>
  <si>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</si>
  <si>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</si>
  <si>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</si>
  <si>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</si>
  <si>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</si>
  <si>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</si>
  <si>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</si>
  <si>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</si>
  <si>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</si>
  <si>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</si>
  <si>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</si>
  <si>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</si>
  <si>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</si>
  <si>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</si>
  <si>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</si>
  <si>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</si>
  <si>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</si>
  <si>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</si>
  <si>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</si>
  <si>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</si>
  <si>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</si>
  <si>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</si>
  <si>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</si>
  <si>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</si>
  <si>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</si>
  <si>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</si>
  <si>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</si>
  <si>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</si>
  <si>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</si>
  <si>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</si>
  <si>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</si>
  <si>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</si>
  <si>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</si>
  <si>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</si>
  <si>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</si>
  <si>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</si>
  <si>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</si>
  <si>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</si>
  <si>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</si>
  <si>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</si>
  <si>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</si>
  <si>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</si>
  <si>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</si>
  <si>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</si>
  <si>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</si>
  <si>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</si>
  <si>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</si>
  <si>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</si>
  <si>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</si>
  <si>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</si>
  <si>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</si>
  <si>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</si>
  <si>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</si>
  <si>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</si>
  <si>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</si>
  <si>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</si>
  <si>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</si>
  <si>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</si>
  <si>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</si>
  <si>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</si>
  <si>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</si>
  <si>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</si>
  <si>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</si>
  <si>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</si>
  <si>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</si>
  <si>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</si>
  <si>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</si>
  <si>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</si>
  <si>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</si>
  <si>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</si>
  <si>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</si>
  <si>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</si>
  <si>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</si>
  <si>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</si>
  <si>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</si>
  <si>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</si>
  <si>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</si>
  <si>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</si>
  <si>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</si>
  <si>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</si>
  <si>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</si>
  <si>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</si>
  <si>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</si>
  <si>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</si>
  <si>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</si>
  <si>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</si>
  <si>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</si>
  <si>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</si>
  <si>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</si>
  <si>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</si>
  <si>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</si>
  <si>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</si>
  <si>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</si>
  <si>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</si>
  <si>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</si>
  <si>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</si>
  <si>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</si>
  <si>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</si>
  <si>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</si>
  <si>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</si>
  <si>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</si>
  <si>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</si>
  <si>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</si>
  <si>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</si>
  <si>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</si>
  <si>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</si>
  <si>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</si>
  <si>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</si>
  <si>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</si>
  <si>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</si>
  <si>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</si>
  <si>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</si>
  <si>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</si>
  <si>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</si>
  <si>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</si>
  <si>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</si>
  <si>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</si>
  <si>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</si>
  <si>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</si>
  <si>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</si>
  <si>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</si>
  <si>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</si>
  <si>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</si>
  <si>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</si>
  <si>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</si>
  <si>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</si>
  <si>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</si>
  <si>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</si>
  <si>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</si>
  <si>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</si>
  <si>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</si>
  <si>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</si>
  <si>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</si>
  <si>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</si>
  <si>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</si>
  <si>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</si>
  <si>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</si>
  <si>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</si>
  <si>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</si>
  <si>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</si>
  <si>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</si>
  <si>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</si>
  <si>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</si>
  <si>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</si>
  <si>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</si>
  <si>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</si>
  <si>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</si>
  <si>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</si>
  <si>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</si>
  <si>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</si>
  <si>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</si>
  <si>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</si>
  <si>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</si>
  <si>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</si>
  <si>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</si>
  <si>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</si>
  <si>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</si>
  <si>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</si>
  <si>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</si>
  <si>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</si>
  <si>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</si>
  <si>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</si>
  <si>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</si>
  <si>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</si>
  <si>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</si>
  <si>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</si>
  <si>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</si>
  <si>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</si>
  <si>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</si>
  <si>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</si>
  <si>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</si>
  <si>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</si>
  <si>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</si>
  <si>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</si>
  <si>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</si>
  <si>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</si>
  <si>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</si>
  <si>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</si>
  <si>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</si>
  <si>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</si>
  <si>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</si>
  <si>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</si>
  <si>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</si>
  <si>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</si>
  <si>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</si>
  <si>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</si>
  <si>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</si>
  <si>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</si>
  <si>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</si>
  <si>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</si>
  <si>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</si>
  <si>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</si>
  <si>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</si>
  <si>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</si>
  <si>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</si>
  <si>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</si>
  <si>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</si>
  <si>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</si>
  <si>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</si>
  <si>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</si>
  <si>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</si>
  <si>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</si>
  <si>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</si>
  <si>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</si>
  <si>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</si>
  <si>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</si>
  <si>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</si>
  <si>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</si>
  <si>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</si>
  <si>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</si>
  <si>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</si>
  <si>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</si>
  <si>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</si>
  <si>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</si>
  <si>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</si>
  <si>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</si>
  <si>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</si>
  <si>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</si>
  <si>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</si>
  <si>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</si>
  <si>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</si>
  <si>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</si>
  <si>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</si>
  <si>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</si>
  <si>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</si>
  <si>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</si>
  <si>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</si>
  <si>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</si>
  <si>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</si>
  <si>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</si>
  <si>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</si>
  <si>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</si>
  <si>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</si>
  <si>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</si>
  <si>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</si>
  <si>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</si>
  <si>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</si>
  <si>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</si>
  <si>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</si>
  <si>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</si>
  <si>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</si>
  <si>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</si>
  <si>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</si>
  <si>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</si>
  <si>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</si>
  <si>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</si>
  <si>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</si>
  <si>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</si>
  <si>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</si>
  <si>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</si>
  <si>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</si>
  <si>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</si>
  <si>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</si>
  <si>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</si>
  <si>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</si>
  <si>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</si>
  <si>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</si>
  <si>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</si>
  <si>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</si>
  <si>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</si>
  <si>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</si>
  <si>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</si>
  <si>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</si>
  <si>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</si>
  <si>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</si>
  <si>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</si>
  <si>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</si>
  <si>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</si>
  <si>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</si>
  <si>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</si>
  <si>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</si>
  <si>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</si>
  <si>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</si>
  <si>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</si>
  <si>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</si>
  <si>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</si>
  <si>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</si>
  <si>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</si>
  <si>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</si>
  <si>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</si>
  <si>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</si>
  <si>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</si>
  <si>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</si>
  <si>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</si>
  <si>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</si>
  <si>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</si>
  <si>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</si>
  <si>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</si>
  <si>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</si>
  <si>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</si>
  <si>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</si>
  <si>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</si>
  <si>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</si>
  <si>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</si>
  <si>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</si>
  <si>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</si>
  <si>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</si>
  <si>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</si>
  <si>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</si>
  <si>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</si>
  <si>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</si>
  <si>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</si>
  <si>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</si>
  <si>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</si>
  <si>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</si>
  <si>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</si>
  <si>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</si>
  <si>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</si>
  <si>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</si>
  <si>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</si>
  <si>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</si>
  <si>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</si>
  <si>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</si>
  <si>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</si>
  <si>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</si>
  <si>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</si>
  <si>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</si>
  <si>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</si>
  <si>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</si>
  <si>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</si>
  <si>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</si>
  <si>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</si>
  <si>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</si>
  <si>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</si>
  <si>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</si>
  <si>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</si>
  <si>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</si>
  <si>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</si>
  <si>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</si>
  <si>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</si>
  <si>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</si>
  <si>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</si>
  <si>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</si>
  <si>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</si>
  <si>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</si>
  <si>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</si>
  <si>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</si>
  <si>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</si>
  <si>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</si>
  <si>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</si>
  <si>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</si>
  <si>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</si>
  <si>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</si>
  <si>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</si>
  <si>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</si>
  <si>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</si>
  <si>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</si>
  <si>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</si>
  <si>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</si>
  <si>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</si>
  <si>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</si>
  <si>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</si>
  <si>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</si>
  <si>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</si>
  <si>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</si>
  <si>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</si>
  <si>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</si>
  <si>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</si>
  <si>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</si>
  <si>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</si>
  <si>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</si>
  <si>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</si>
  <si>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</si>
  <si>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</si>
  <si>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</si>
  <si>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</si>
  <si>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</si>
  <si>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</si>
  <si>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</si>
  <si>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</si>
  <si>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</si>
  <si>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</si>
  <si>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</si>
  <si>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</si>
  <si>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</si>
  <si>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</si>
  <si>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</si>
  <si>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</si>
  <si>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</si>
  <si>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</si>
  <si>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</si>
  <si>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</si>
  <si>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</si>
  <si>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</si>
  <si>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</si>
  <si>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</si>
  <si>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</si>
  <si>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</si>
  <si>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</si>
  <si>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</si>
  <si>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</si>
  <si>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</si>
  <si>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</si>
  <si>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</si>
  <si>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</si>
  <si>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</si>
  <si>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</si>
  <si>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</si>
  <si>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</si>
  <si>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</si>
  <si>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</si>
  <si>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</si>
  <si>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</si>
  <si>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</si>
  <si>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</si>
  <si>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</si>
  <si>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</si>
  <si>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</si>
  <si>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</si>
  <si>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</si>
  <si>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</si>
  <si>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</si>
  <si>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</si>
  <si>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</si>
  <si>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</si>
  <si>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</si>
  <si>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</si>
  <si>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</si>
  <si>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</si>
  <si>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</si>
  <si>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</si>
  <si>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</si>
  <si>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</si>
  <si>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</si>
  <si>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</si>
  <si>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</si>
  <si>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</si>
  <si>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</si>
  <si>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</si>
  <si>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</si>
  <si>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</si>
  <si>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</si>
  <si>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</si>
  <si>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</si>
  <si>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</si>
  <si>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</si>
  <si>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</si>
  <si>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</si>
  <si>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</si>
  <si>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</si>
  <si>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</si>
  <si>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</si>
  <si>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</si>
  <si>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</si>
  <si>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</si>
  <si>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</si>
  <si>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</si>
  <si>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</si>
  <si>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</si>
  <si>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</si>
  <si>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</si>
  <si>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</si>
  <si>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</si>
  <si>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</si>
  <si>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</si>
  <si>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</si>
  <si>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</si>
  <si>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</si>
  <si>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</si>
  <si>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</si>
  <si>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</si>
  <si>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</si>
  <si>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</si>
  <si>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</si>
  <si>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</si>
  <si>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</si>
  <si>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</si>
  <si>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</si>
  <si>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</si>
  <si>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</si>
  <si>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</si>
  <si>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</si>
  <si>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</si>
  <si>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</si>
  <si>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</si>
  <si>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</si>
  <si>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</si>
  <si>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</si>
  <si>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</si>
  <si>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</si>
  <si>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</si>
  <si>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</si>
  <si>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</si>
  <si>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</si>
  <si>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</si>
  <si>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</si>
  <si>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</si>
  <si>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</si>
  <si>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</si>
  <si>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</si>
  <si>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</si>
  <si>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</si>
  <si>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</si>
  <si>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</si>
  <si>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</si>
  <si>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</si>
  <si>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</si>
  <si>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</si>
  <si>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</si>
  <si>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</si>
  <si>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</si>
  <si>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</si>
  <si>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</si>
  <si>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</si>
  <si>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</si>
  <si>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</si>
  <si>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</si>
  <si>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</si>
  <si>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</si>
  <si>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</si>
  <si>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</si>
  <si>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</si>
  <si>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</si>
  <si>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</si>
  <si>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</si>
  <si>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</si>
  <si>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</si>
  <si>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</si>
  <si>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</si>
  <si>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</si>
  <si>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</si>
  <si>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</si>
  <si>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</si>
  <si>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</si>
  <si>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</si>
  <si>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</si>
  <si>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</si>
  <si>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</si>
  <si>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</si>
  <si>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</si>
  <si>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</si>
  <si>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</si>
  <si>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</si>
  <si>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</si>
  <si>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</si>
  <si>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</si>
  <si>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</si>
  <si>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</si>
  <si>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</si>
  <si>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</si>
  <si>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</si>
  <si>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</si>
  <si>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</si>
  <si>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</si>
  <si>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</si>
  <si>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</si>
  <si>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</si>
  <si>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</si>
  <si>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</si>
  <si>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</si>
  <si>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</si>
  <si>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</si>
  <si>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</si>
  <si>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</si>
  <si>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</si>
  <si>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</si>
  <si>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</si>
  <si>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</si>
  <si>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</si>
  <si>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</si>
  <si>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</si>
  <si>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</si>
  <si>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</si>
  <si>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</si>
  <si>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</si>
  <si>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</si>
  <si>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</si>
  <si>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</si>
  <si>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</si>
  <si>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</si>
  <si>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</si>
  <si>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</si>
  <si>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</si>
  <si>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</si>
  <si>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</si>
  <si>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</si>
  <si>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</si>
  <si>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</si>
  <si>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</si>
  <si>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</si>
  <si>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</si>
  <si>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</si>
  <si>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</si>
  <si>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</si>
  <si>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</si>
  <si>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</si>
  <si>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</si>
  <si>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</si>
  <si>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</si>
  <si>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</si>
  <si>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</si>
  <si>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</si>
  <si>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</si>
  <si>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</si>
  <si>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</si>
  <si>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</si>
  <si>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</si>
  <si>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</si>
  <si>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</si>
  <si>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</si>
  <si>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</si>
  <si>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</si>
  <si>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</si>
  <si>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</si>
  <si>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</si>
  <si>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</si>
  <si>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</si>
  <si>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</si>
  <si>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</si>
  <si>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</si>
  <si>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</si>
  <si>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</si>
  <si>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</si>
  <si>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</si>
  <si>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</si>
  <si>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</si>
  <si>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</si>
  <si>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</si>
  <si>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</si>
  <si>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</si>
  <si>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</si>
  <si>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</si>
  <si>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</si>
  <si>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</si>
  <si>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</si>
  <si>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</si>
  <si>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</si>
  <si>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</si>
  <si>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</si>
  <si>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</si>
  <si>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</si>
  <si>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</si>
  <si>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</si>
  <si>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</si>
  <si>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</si>
  <si>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</si>
  <si>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</si>
  <si>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</si>
  <si>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</si>
  <si>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</si>
  <si>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</si>
  <si>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</si>
  <si>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</si>
  <si>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</si>
  <si>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</si>
  <si>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</si>
  <si>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</si>
  <si>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</si>
  <si>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</si>
  <si>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</si>
  <si>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</si>
  <si>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</si>
  <si>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</si>
  <si>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</si>
  <si>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</si>
  <si>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</si>
  <si>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</si>
  <si>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</si>
  <si>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</si>
  <si>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</si>
  <si>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</si>
  <si>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</si>
  <si>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</si>
  <si>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</si>
  <si>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</si>
  <si>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</si>
  <si>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</si>
  <si>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</si>
  <si>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</si>
  <si>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</si>
  <si>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</si>
  <si>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</si>
  <si>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</si>
  <si>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</si>
  <si>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</si>
  <si>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</si>
  <si>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</si>
  <si>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</si>
  <si>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</si>
  <si>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</si>
  <si>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</si>
  <si>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</si>
  <si>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</si>
  <si>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</si>
  <si>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</si>
  <si>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</si>
  <si>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</si>
  <si>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</si>
  <si>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</si>
  <si>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</si>
  <si>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</si>
  <si>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</si>
  <si>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</si>
  <si>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</si>
  <si>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</si>
  <si>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</si>
  <si>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</si>
  <si>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</si>
  <si>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</si>
  <si>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</si>
  <si>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</si>
  <si>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</si>
  <si>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</si>
  <si>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</si>
  <si>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</si>
  <si>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</si>
  <si>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</si>
  <si>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</si>
  <si>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</si>
  <si>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</si>
  <si>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</si>
  <si>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</si>
  <si>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</si>
  <si>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</si>
  <si>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</si>
  <si>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</si>
  <si>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</si>
  <si>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</si>
  <si>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</si>
  <si>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</si>
  <si>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</si>
  <si>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</si>
  <si>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</si>
  <si>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</si>
  <si>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</si>
  <si>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</si>
  <si>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</si>
  <si>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</si>
  <si>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</si>
  <si>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</si>
  <si>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</si>
  <si>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</si>
  <si>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</si>
  <si>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</si>
  <si>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</si>
  <si>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</si>
  <si>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</si>
  <si>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</si>
  <si>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</si>
  <si>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</si>
  <si>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</si>
  <si>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</si>
  <si>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</si>
  <si>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</si>
  <si>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</si>
  <si>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</si>
  <si>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</si>
  <si>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</si>
  <si>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</si>
  <si>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</si>
  <si>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</si>
  <si>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</si>
  <si>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</si>
  <si>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</si>
  <si>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</si>
  <si>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</si>
  <si>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</si>
  <si>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</si>
  <si>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</si>
  <si>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</si>
  <si>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</si>
  <si>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</si>
  <si>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</si>
  <si>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</si>
  <si>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</si>
  <si>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</si>
  <si>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</si>
  <si>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</si>
  <si>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</si>
  <si>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</si>
  <si>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</si>
  <si>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</si>
  <si>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</si>
  <si>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</si>
  <si>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</si>
  <si>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</si>
  <si>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</si>
  <si>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</si>
  <si>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</si>
  <si>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</si>
  <si>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</si>
  <si>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</si>
  <si>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</si>
  <si>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</si>
  <si>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</si>
  <si>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</si>
  <si>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</si>
  <si>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</si>
  <si>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</si>
  <si>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</si>
  <si>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</si>
  <si>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</si>
  <si>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</si>
  <si>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</si>
  <si>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</si>
  <si>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</si>
  <si>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</si>
  <si>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</si>
  <si>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</si>
  <si>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</si>
  <si>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</si>
  <si>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</si>
  <si>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</si>
  <si>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</si>
  <si>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</si>
  <si>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</si>
  <si>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</si>
  <si>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</si>
  <si>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</si>
  <si>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</si>
  <si>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</si>
  <si>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</si>
  <si>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</si>
  <si>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</si>
  <si>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</si>
  <si>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</si>
  <si>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</si>
  <si>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</si>
  <si>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</si>
  <si>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</si>
  <si>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</si>
  <si>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</si>
  <si>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</si>
  <si>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</si>
  <si>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</si>
  <si>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</si>
  <si>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</si>
  <si>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</si>
  <si>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</si>
  <si>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</si>
  <si>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</si>
  <si>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</si>
  <si>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</si>
  <si>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</si>
  <si>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</si>
  <si>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</si>
  <si>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</si>
  <si>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</si>
  <si>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</si>
  <si>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</si>
  <si>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</si>
  <si>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</si>
  <si>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</si>
  <si>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</si>
  <si>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</si>
  <si>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</si>
  <si>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</si>
  <si>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</si>
  <si>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</si>
  <si>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</si>
  <si>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</si>
  <si>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</si>
  <si>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</si>
  <si>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</si>
  <si>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</si>
  <si>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</si>
  <si>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</si>
  <si>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</si>
  <si>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</si>
  <si>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</si>
  <si>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</si>
  <si>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</si>
  <si>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</si>
  <si>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</si>
  <si>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</si>
  <si>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</si>
  <si>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</si>
  <si>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</si>
  <si>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</si>
  <si>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</si>
  <si>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</si>
  <si>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</si>
  <si>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</si>
  <si>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</si>
  <si>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</si>
  <si>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</si>
  <si>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</si>
  <si>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</si>
  <si>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</si>
  <si>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</si>
  <si>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</si>
  <si>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</si>
  <si>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</si>
  <si>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</si>
  <si>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</si>
  <si>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</si>
  <si>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</si>
  <si>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</si>
  <si>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</si>
  <si>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</si>
  <si>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</si>
  <si>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</si>
  <si>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</si>
  <si>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</si>
  <si>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</si>
  <si>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</si>
  <si>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</si>
  <si>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</si>
  <si>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</si>
  <si>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</si>
  <si>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</si>
  <si>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</si>
  <si>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</si>
  <si>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</si>
  <si>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</si>
  <si>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</si>
  <si>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</si>
  <si>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</si>
  <si>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</si>
  <si>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</si>
  <si>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</si>
  <si>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</si>
  <si>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</si>
  <si>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</si>
  <si>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</si>
  <si>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</si>
  <si>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</si>
  <si>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</si>
  <si>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</si>
  <si>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</si>
  <si>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</si>
  <si>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</si>
  <si>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</si>
  <si>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</si>
  <si>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</si>
  <si>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</si>
  <si>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</si>
  <si>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</si>
  <si>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</si>
  <si>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</si>
  <si>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</si>
  <si>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</si>
  <si>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</si>
  <si>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</si>
  <si>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</si>
  <si>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</si>
  <si>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</si>
  <si>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</si>
  <si>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</si>
  <si>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</si>
  <si>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</si>
  <si>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</si>
  <si>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</si>
  <si>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</si>
  <si>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</si>
  <si>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</si>
  <si>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</si>
  <si>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</si>
  <si>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</si>
  <si>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</si>
  <si>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</si>
  <si>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</si>
  <si>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</si>
  <si>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</si>
  <si>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</si>
  <si>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</si>
  <si>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</si>
  <si>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</si>
  <si>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</si>
  <si>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</si>
  <si>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</si>
  <si>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</si>
  <si>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</si>
  <si>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</si>
  <si>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</si>
  <si>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</si>
  <si>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</si>
  <si>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</si>
  <si>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</si>
  <si>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</si>
  <si>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</si>
  <si>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</si>
  <si>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</si>
  <si>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</si>
  <si>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</si>
  <si>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</si>
  <si>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</si>
  <si>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</si>
  <si>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</si>
  <si>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</si>
  <si>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</si>
  <si>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</si>
  <si>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</si>
  <si>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</si>
  <si>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</si>
  <si>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</si>
  <si>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</si>
  <si>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</si>
  <si>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</si>
  <si>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</si>
  <si>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</si>
  <si>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</si>
  <si>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</si>
  <si>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</si>
  <si>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</si>
  <si>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</si>
  <si>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</si>
  <si>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</si>
  <si>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</si>
  <si>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</si>
  <si>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</si>
  <si>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</si>
  <si>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</si>
  <si>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</si>
  <si>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</si>
  <si>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</si>
  <si>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</si>
  <si>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</si>
  <si>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</si>
  <si>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</si>
  <si>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</si>
  <si>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</si>
  <si>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</si>
  <si>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</si>
  <si>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</si>
  <si>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</si>
  <si>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</si>
  <si>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</si>
  <si>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</si>
  <si>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</si>
  <si>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</si>
  <si>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</si>
  <si>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</si>
  <si>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</si>
  <si>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</si>
  <si>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</si>
  <si>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</si>
  <si>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</si>
  <si>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</si>
  <si>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</si>
  <si>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</si>
  <si>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</si>
  <si>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</si>
  <si>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</si>
  <si>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</si>
  <si>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</si>
  <si>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</si>
  <si>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</si>
  <si>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</si>
  <si>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</si>
  <si>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</si>
  <si>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</si>
  <si>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</si>
  <si>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</si>
  <si>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</si>
  <si>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</si>
  <si>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</si>
  <si>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</si>
  <si>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</si>
  <si>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</si>
  <si>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</si>
  <si>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</si>
  <si>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</si>
  <si>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</si>
  <si>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</si>
  <si>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</si>
  <si>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</si>
  <si>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</si>
  <si>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</si>
  <si>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</si>
  <si>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</si>
  <si>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</si>
  <si>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</si>
  <si>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</si>
  <si>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</si>
  <si>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</si>
  <si>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</si>
  <si>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</si>
  <si>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</si>
  <si>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</si>
  <si>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</si>
  <si>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</si>
  <si>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</si>
  <si>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</si>
  <si>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</si>
  <si>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</si>
  <si>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</si>
  <si>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</si>
  <si>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</si>
  <si>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</si>
  <si>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</si>
  <si>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</si>
  <si>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</si>
  <si>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</si>
  <si>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</si>
  <si>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</si>
  <si>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</si>
  <si>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</si>
  <si>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</si>
  <si>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</si>
  <si>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</si>
  <si>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</si>
  <si>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</si>
  <si>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</si>
  <si>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</si>
  <si>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</si>
  <si>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</si>
  <si>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</si>
  <si>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</si>
  <si>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</si>
  <si>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</si>
  <si>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</si>
  <si>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</si>
  <si>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</si>
  <si>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</si>
  <si>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</si>
  <si>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</si>
  <si>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</si>
  <si>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</si>
  <si>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</si>
  <si>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</si>
  <si>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</si>
  <si>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</si>
  <si>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</si>
  <si>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</si>
  <si>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</si>
  <si>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</si>
  <si>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</si>
  <si>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</si>
  <si>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</si>
  <si>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</si>
  <si>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</si>
  <si>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</si>
  <si>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</si>
  <si>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</si>
  <si>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</si>
  <si>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</si>
  <si>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</si>
  <si>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</si>
  <si>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</si>
  <si>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</si>
  <si>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</si>
  <si>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</si>
  <si>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</si>
  <si>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</si>
  <si>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</si>
  <si>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</si>
  <si>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</si>
  <si>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</si>
  <si>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</si>
  <si>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</si>
  <si>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</si>
  <si>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</si>
  <si>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</si>
  <si>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</si>
  <si>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</si>
  <si>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</si>
  <si>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</si>
  <si>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</si>
  <si>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</si>
  <si>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</si>
  <si>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</si>
  <si>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</si>
  <si>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</si>
  <si>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</si>
  <si>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</si>
  <si>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</si>
  <si>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</si>
  <si>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</si>
  <si>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</si>
  <si>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</si>
  <si>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</si>
  <si>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</si>
  <si>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</si>
  <si>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</si>
  <si>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</si>
  <si>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</si>
  <si>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</si>
  <si>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</si>
  <si>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</si>
  <si>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</si>
  <si>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</si>
  <si>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</si>
  <si>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</si>
  <si>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</si>
  <si>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</si>
  <si>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</si>
  <si>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</si>
  <si>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</si>
  <si>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</si>
  <si>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</si>
  <si>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</si>
  <si>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</si>
  <si>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</si>
  <si>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</si>
  <si>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</si>
  <si>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</si>
  <si>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</si>
  <si>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</si>
  <si>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</si>
  <si>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</si>
  <si>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</si>
  <si>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</si>
  <si>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</si>
  <si>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</si>
  <si>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</si>
  <si>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</si>
  <si>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</si>
  <si>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</si>
  <si>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</si>
  <si>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</si>
  <si>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</si>
  <si>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</si>
  <si>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</si>
  <si>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</si>
  <si>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</si>
  <si>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</si>
  <si>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</si>
  <si>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</si>
  <si>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</si>
  <si>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</si>
  <si>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</si>
  <si>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</si>
  <si>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</si>
  <si>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</si>
  <si>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</si>
  <si>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</si>
  <si>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</si>
  <si>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</si>
  <si>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</si>
  <si>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</si>
  <si>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</si>
  <si>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</si>
  <si>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</si>
  <si>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</si>
  <si>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</si>
  <si>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</si>
  <si>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</si>
  <si>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</si>
  <si>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</si>
  <si>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</si>
  <si>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</si>
  <si>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</si>
  <si>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</si>
  <si>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</si>
  <si>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</si>
  <si>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</si>
  <si>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</si>
  <si>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</si>
  <si>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</si>
  <si>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</si>
  <si>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</si>
  <si>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</si>
  <si>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</si>
  <si>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</si>
  <si>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</si>
  <si>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</si>
  <si>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</si>
  <si>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</si>
  <si>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</si>
  <si>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</si>
  <si>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</si>
  <si>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</si>
  <si>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</si>
  <si>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</si>
  <si>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</si>
  <si>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</si>
  <si>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</si>
  <si>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</si>
  <si>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</si>
  <si>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</si>
  <si>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</si>
  <si>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</si>
  <si>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</si>
  <si>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</si>
  <si>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</si>
  <si>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</si>
  <si>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</si>
  <si>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</si>
  <si>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</si>
  <si>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</si>
  <si>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</si>
  <si>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</si>
  <si>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</si>
  <si>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</si>
  <si>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</si>
  <si>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</si>
  <si>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</si>
  <si>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</si>
  <si>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</si>
  <si>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</si>
  <si>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</si>
  <si>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</si>
  <si>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</si>
  <si>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</si>
  <si>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</si>
  <si>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</si>
  <si>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</si>
  <si>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</si>
  <si>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</si>
  <si>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</si>
  <si>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</si>
  <si>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</si>
  <si>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</si>
  <si>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</si>
  <si>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</si>
  <si>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</si>
  <si>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</si>
  <si>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</si>
  <si>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</si>
  <si>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</si>
  <si>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</si>
  <si>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</si>
  <si>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</si>
  <si>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</si>
  <si>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</si>
  <si>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</si>
  <si>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</si>
  <si>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</si>
  <si>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</si>
  <si>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</si>
  <si>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</si>
  <si>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</si>
  <si>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</si>
  <si>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</si>
  <si>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</si>
  <si>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</si>
  <si>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</si>
  <si>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</si>
  <si>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</si>
  <si>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</si>
  <si>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</si>
  <si>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</si>
  <si>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</si>
  <si>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</si>
  <si>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</si>
  <si>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</si>
  <si>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</si>
  <si>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</si>
  <si>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</si>
  <si>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</si>
  <si>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</si>
  <si>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</si>
  <si>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</si>
  <si>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</si>
  <si>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</si>
  <si>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</si>
  <si>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</si>
  <si>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</si>
  <si>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</si>
  <si>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</si>
  <si>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</si>
  <si>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</si>
  <si>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</si>
  <si>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</si>
  <si>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</si>
  <si>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</si>
  <si>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</si>
  <si>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</si>
  <si>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</si>
  <si>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</si>
  <si>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</si>
  <si>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</si>
  <si>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</si>
  <si>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</si>
  <si>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</si>
  <si>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</si>
  <si>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</si>
  <si>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</si>
  <si>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</si>
  <si>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</si>
  <si>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</si>
  <si>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</si>
  <si>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</si>
  <si>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</si>
  <si>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</si>
  <si>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</si>
  <si>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</si>
  <si>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</si>
  <si>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</si>
  <si>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</si>
  <si>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</si>
  <si>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</si>
  <si>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</si>
  <si>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</si>
  <si>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</si>
  <si>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</si>
  <si>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</si>
  <si>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</si>
  <si>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</si>
  <si>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</si>
  <si>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</si>
  <si>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</si>
  <si>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</si>
  <si>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</si>
  <si>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</si>
  <si>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</si>
  <si>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</si>
  <si>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</si>
  <si>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</si>
  <si>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</si>
  <si>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</si>
  <si>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</si>
  <si>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</si>
  <si>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</si>
  <si>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</si>
  <si>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</si>
  <si>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</si>
  <si>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</si>
  <si>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</si>
  <si>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</si>
  <si>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</si>
  <si>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</si>
  <si>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</si>
  <si>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</si>
  <si>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</si>
  <si>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</si>
  <si>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</si>
  <si>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</si>
  <si>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</si>
  <si>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</si>
  <si>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</si>
  <si>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</si>
  <si>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</si>
  <si>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</si>
  <si>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</si>
  <si>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</si>
  <si>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</si>
  <si>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</si>
  <si>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</si>
  <si>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</si>
  <si>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</si>
  <si>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</si>
  <si>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</si>
  <si>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</si>
  <si>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</si>
  <si>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</si>
  <si>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</si>
  <si>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</si>
  <si>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</si>
  <si>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</si>
  <si>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</si>
  <si>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</si>
  <si>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</si>
  <si>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</si>
  <si>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</si>
  <si>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</si>
  <si>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</si>
  <si>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</si>
  <si>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</si>
  <si>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</si>
  <si>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</si>
  <si>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</si>
  <si>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</si>
  <si>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</si>
  <si>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</si>
  <si>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</si>
  <si>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</si>
  <si>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</si>
  <si>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</si>
  <si>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</si>
  <si>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</si>
  <si>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</si>
  <si>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</si>
  <si>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</si>
  <si>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</si>
  <si>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</si>
  <si>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</si>
  <si>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</si>
  <si>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</si>
  <si>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</si>
  <si>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</si>
  <si>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</si>
  <si>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</si>
  <si>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</si>
  <si>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</si>
  <si>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</si>
  <si>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</si>
  <si>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</si>
  <si>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</si>
  <si>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</si>
  <si>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</si>
  <si>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</si>
  <si>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</si>
  <si>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</si>
  <si>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</si>
  <si>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</si>
  <si>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</si>
  <si>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</si>
  <si>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</si>
  <si>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</si>
  <si>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</si>
  <si>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</si>
  <si>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</si>
  <si>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</si>
  <si>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</si>
  <si>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</si>
  <si>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</si>
  <si>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</si>
  <si>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</si>
  <si>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</si>
  <si>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</si>
  <si>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</si>
  <si>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</si>
  <si>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</si>
  <si>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</si>
  <si>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</si>
  <si>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</si>
  <si>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</si>
  <si>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</si>
  <si>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</si>
  <si>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</si>
  <si>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</si>
  <si>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</si>
  <si>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</si>
  <si>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</si>
  <si>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</si>
  <si>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</si>
  <si>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</si>
  <si>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</si>
  <si>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</si>
  <si>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</si>
  <si>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</si>
  <si>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</si>
  <si>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</si>
  <si>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</si>
  <si>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</si>
  <si>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</si>
  <si>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</si>
  <si>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</si>
  <si>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</si>
  <si>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</si>
  <si>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</si>
  <si>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</si>
  <si>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</si>
  <si>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</si>
  <si>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</si>
  <si>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</si>
  <si>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</si>
  <si>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</si>
  <si>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</si>
  <si>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</si>
  <si>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</si>
  <si>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</si>
  <si>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</si>
  <si>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</si>
  <si>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</si>
  <si>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</si>
  <si>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</si>
  <si>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</si>
  <si>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</si>
  <si>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</si>
  <si>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</si>
  <si>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</si>
  <si>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</si>
  <si>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</si>
  <si>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</si>
  <si>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</si>
  <si>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</si>
  <si>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</si>
  <si>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</si>
  <si>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</si>
  <si>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</si>
  <si>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</si>
  <si>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</si>
  <si>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</si>
  <si>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</si>
  <si>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</si>
  <si>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</si>
  <si>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</si>
  <si>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</si>
  <si>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</si>
  <si>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</si>
  <si>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</si>
  <si>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</si>
  <si>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</si>
  <si>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</si>
  <si>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</si>
  <si>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</si>
  <si>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</si>
  <si>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</si>
  <si>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</si>
  <si>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</si>
  <si>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</si>
  <si>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</si>
  <si>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</si>
  <si>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</si>
  <si>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</si>
  <si>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</si>
  <si>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</si>
  <si>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</si>
  <si>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</si>
  <si>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</si>
  <si>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</si>
  <si>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</si>
  <si>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</si>
  <si>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</si>
  <si>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</si>
  <si>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</si>
  <si>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</si>
  <si>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</si>
  <si>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</si>
  <si>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</si>
  <si>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</si>
  <si>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</si>
  <si>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</si>
  <si>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</si>
  <si>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</si>
  <si>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</si>
  <si>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</si>
  <si>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</si>
  <si>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</si>
  <si>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</si>
  <si>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</si>
  <si>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</si>
  <si>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</si>
  <si>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</si>
  <si>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</si>
  <si>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</si>
  <si>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</si>
  <si>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</si>
  <si>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</si>
  <si>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</si>
  <si>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</si>
  <si>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</si>
  <si>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</si>
  <si>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</si>
  <si>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</si>
  <si>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</si>
  <si>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</si>
  <si>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</si>
  <si>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</si>
  <si>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</si>
  <si>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</si>
  <si>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</si>
  <si>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</si>
  <si>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</si>
  <si>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</si>
  <si>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</si>
  <si>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</si>
  <si>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</si>
  <si>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</si>
  <si>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</si>
  <si>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</si>
  <si>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</si>
  <si>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</si>
  <si>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</si>
  <si>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</si>
  <si>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</si>
  <si>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</si>
  <si>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</si>
  <si>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</si>
  <si>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</si>
  <si>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</si>
  <si>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</si>
  <si>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</si>
  <si>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</si>
  <si>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</si>
  <si>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</si>
  <si>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</si>
  <si>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</si>
  <si>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</si>
  <si>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</si>
  <si>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</si>
  <si>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</si>
  <si>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</si>
  <si>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</si>
  <si>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</si>
  <si>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</si>
  <si>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</si>
  <si>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</si>
  <si>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</si>
  <si>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</si>
  <si>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</si>
  <si>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</si>
  <si>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</si>
  <si>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</si>
  <si>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</si>
  <si>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</si>
  <si>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</si>
  <si>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</si>
  <si>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</si>
  <si>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</si>
  <si>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</si>
  <si>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</si>
  <si>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</si>
  <si>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</si>
  <si>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</si>
  <si>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</si>
  <si>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</si>
  <si>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</si>
  <si>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</si>
  <si>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</si>
  <si>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</si>
  <si>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</si>
  <si>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</si>
  <si>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</si>
  <si>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</si>
  <si>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</si>
  <si>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</si>
  <si>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</si>
  <si>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</si>
  <si>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</si>
  <si>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</si>
  <si>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</si>
  <si>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</si>
  <si>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</si>
  <si>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</si>
  <si>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</si>
  <si>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</si>
  <si>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</si>
  <si>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</si>
  <si>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</si>
  <si>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</si>
  <si>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</si>
  <si>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</si>
  <si>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</si>
  <si>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</si>
  <si>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</si>
  <si>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</si>
  <si>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</si>
  <si>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</si>
  <si>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</si>
  <si>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</si>
  <si>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</si>
  <si>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</si>
  <si>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</si>
  <si>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</si>
  <si>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</si>
  <si>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</si>
  <si>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</si>
  <si>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</si>
  <si>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</si>
  <si>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</si>
  <si>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</si>
  <si>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</si>
  <si>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</si>
  <si>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</si>
  <si>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</si>
  <si>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</si>
  <si>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</si>
  <si>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</si>
  <si>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</si>
  <si>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</si>
  <si>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</si>
  <si>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</si>
  <si>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</si>
  <si>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</si>
  <si>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</si>
  <si>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</si>
  <si>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</si>
  <si>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</si>
  <si>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</si>
  <si>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</si>
  <si>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</si>
  <si>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</si>
  <si>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</si>
  <si>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</si>
  <si>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</si>
  <si>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</si>
  <si>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</si>
  <si>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</si>
  <si>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</si>
  <si>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</si>
  <si>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</si>
  <si>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</si>
  <si>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</si>
  <si>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</si>
  <si>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</si>
  <si>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</si>
  <si>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</si>
  <si>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</si>
  <si>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</si>
  <si>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</si>
  <si>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</si>
  <si>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</si>
  <si>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</si>
  <si>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</si>
  <si>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</si>
  <si>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</si>
  <si>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</si>
  <si>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</si>
  <si>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</si>
  <si>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</si>
  <si>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</si>
  <si>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</si>
  <si>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</si>
  <si>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</si>
  <si>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</si>
  <si>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</si>
  <si>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</si>
  <si>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</si>
  <si>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</si>
  <si>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</si>
  <si>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</si>
  <si>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</si>
  <si>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</si>
  <si>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</si>
  <si>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</si>
  <si>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</si>
  <si>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</si>
  <si>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</si>
  <si>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</si>
  <si>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</si>
  <si>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</si>
  <si>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</si>
  <si>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</si>
  <si>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</si>
  <si>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</si>
  <si>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</si>
  <si>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</si>
  <si>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</si>
  <si>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</si>
  <si>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</si>
  <si>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</si>
  <si>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</si>
  <si>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</si>
  <si>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</si>
  <si>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</si>
  <si>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</si>
  <si>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</si>
  <si>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</si>
  <si>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</si>
  <si>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</si>
  <si>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</si>
  <si>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</si>
  <si>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</si>
  <si>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</si>
  <si>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</si>
  <si>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</si>
  <si>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</si>
  <si>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</si>
  <si>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</si>
  <si>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</si>
  <si>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</si>
  <si>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</si>
  <si>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</si>
  <si>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</si>
  <si>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</si>
  <si>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</si>
  <si>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</si>
  <si>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</si>
  <si>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</si>
  <si>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</si>
  <si>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</si>
  <si>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</si>
  <si>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</si>
  <si>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</si>
  <si>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</si>
  <si>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</si>
  <si>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</si>
  <si>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</si>
  <si>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</si>
  <si>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</si>
  <si>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</si>
  <si>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</si>
  <si>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</si>
  <si>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</si>
  <si>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</si>
  <si>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</si>
  <si>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</si>
  <si>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</si>
  <si>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</si>
  <si>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</si>
  <si>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</si>
  <si>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</si>
  <si>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</si>
  <si>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</si>
  <si>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</si>
  <si>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</si>
  <si>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</si>
  <si>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</si>
  <si>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</si>
  <si>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</si>
  <si>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</si>
  <si>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</si>
  <si>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</si>
  <si>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</si>
  <si>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</si>
  <si>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</si>
  <si>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</si>
  <si>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</si>
  <si>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</si>
  <si>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</si>
  <si>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</si>
  <si>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</si>
  <si>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</si>
  <si>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</si>
  <si>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</si>
  <si>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</si>
  <si>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</si>
  <si>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</si>
  <si>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</si>
  <si>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</si>
  <si>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</si>
  <si>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</si>
  <si>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</si>
  <si>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</si>
  <si>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</si>
  <si>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</si>
  <si>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</si>
  <si>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</si>
  <si>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</si>
  <si>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</si>
  <si>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</si>
  <si>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</si>
  <si>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</si>
  <si>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</si>
  <si>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</si>
  <si>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</si>
  <si>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</si>
  <si>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</si>
  <si>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</si>
  <si>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</si>
  <si>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</si>
  <si>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</si>
  <si>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</si>
  <si>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</si>
  <si>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</si>
  <si>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</si>
  <si>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</si>
  <si>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</si>
  <si>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</si>
  <si>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</si>
  <si>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</si>
  <si>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</si>
  <si>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</si>
  <si>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</si>
  <si>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</si>
  <si>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</si>
  <si>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</si>
  <si>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</si>
  <si>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</si>
  <si>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</si>
  <si>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</si>
  <si>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</si>
  <si>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</si>
  <si>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</si>
  <si>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</si>
  <si>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</si>
  <si>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</si>
  <si>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</si>
  <si>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</si>
  <si>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</si>
  <si>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</si>
  <si>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</si>
  <si>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</si>
  <si>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</si>
  <si>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</si>
  <si>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</si>
  <si>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</si>
  <si>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</si>
  <si>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</si>
  <si>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</si>
  <si>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</si>
  <si>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</si>
  <si>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</si>
  <si>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</si>
  <si>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</si>
  <si>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</si>
  <si>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</si>
  <si>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</si>
  <si>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</si>
  <si>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</si>
  <si>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</si>
  <si>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</si>
  <si>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</si>
  <si>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</si>
  <si>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</si>
  <si>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</si>
  <si>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</si>
  <si>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</si>
  <si>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</si>
  <si>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</si>
  <si>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</si>
  <si>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</si>
  <si>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</si>
  <si>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</si>
  <si>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</si>
  <si>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</si>
  <si>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</si>
  <si>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</si>
  <si>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</si>
  <si>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</si>
  <si>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</si>
  <si>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</si>
  <si>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</si>
  <si>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</si>
  <si>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</si>
  <si>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</si>
  <si>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</si>
  <si>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</si>
  <si>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</si>
  <si>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</si>
  <si>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</si>
  <si>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</si>
  <si>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</si>
  <si>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</si>
  <si>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</si>
  <si>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</si>
  <si>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</si>
  <si>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</si>
  <si>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</si>
  <si>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</si>
  <si>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</si>
  <si>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</si>
  <si>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</si>
  <si>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</si>
  <si>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</si>
  <si>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</si>
  <si>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</si>
  <si>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</si>
  <si>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</si>
  <si>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</si>
  <si>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</si>
  <si>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</si>
  <si>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</si>
  <si>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</si>
  <si>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</si>
  <si>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</si>
  <si>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</si>
  <si>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</si>
  <si>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</si>
  <si>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</si>
  <si>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</si>
  <si>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</si>
  <si>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</si>
  <si>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</si>
  <si>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</si>
  <si>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</si>
  <si>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</si>
  <si>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</si>
  <si>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</si>
  <si>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</si>
  <si>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</si>
  <si>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</si>
  <si>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</si>
  <si>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</si>
  <si>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</si>
  <si>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</si>
  <si>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</si>
  <si>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</si>
  <si>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</si>
  <si>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</si>
  <si>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</si>
  <si>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</si>
  <si>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</si>
  <si>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</si>
  <si>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</si>
  <si>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</si>
  <si>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</si>
  <si>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</si>
  <si>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</si>
  <si>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</si>
  <si>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</si>
  <si>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</si>
  <si>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</si>
  <si>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</si>
  <si>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</si>
  <si>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</si>
  <si>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</si>
  <si>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</si>
  <si>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</si>
  <si>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</si>
  <si>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</si>
  <si>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</si>
  <si>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</si>
  <si>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</si>
  <si>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</si>
  <si>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</si>
  <si>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</si>
  <si>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</si>
  <si>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</si>
  <si>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</si>
  <si>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</si>
  <si>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</si>
  <si>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</si>
  <si>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</si>
  <si>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</si>
  <si>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</si>
  <si>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</si>
  <si>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</si>
  <si>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</si>
  <si>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</si>
  <si>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</si>
  <si>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</si>
  <si>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</si>
  <si>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</si>
  <si>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</si>
  <si>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</si>
  <si>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</si>
  <si>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</si>
  <si>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</si>
  <si>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</si>
  <si>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</si>
  <si>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</si>
  <si>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</si>
  <si>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</si>
  <si>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</si>
  <si>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</si>
  <si>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</si>
  <si>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</si>
  <si>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</si>
  <si>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</si>
  <si>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</si>
  <si>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</si>
  <si>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</si>
  <si>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</si>
  <si>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</si>
  <si>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</si>
  <si>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</si>
  <si>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</si>
  <si>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</si>
  <si>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</si>
  <si>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</si>
  <si>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</si>
  <si>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</si>
  <si>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</si>
  <si>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</si>
  <si>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</si>
  <si>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</si>
  <si>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</si>
  <si>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</si>
  <si>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</si>
  <si>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</si>
  <si>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</si>
  <si>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</si>
  <si>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</si>
  <si>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</si>
  <si>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</si>
  <si>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</si>
  <si>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</si>
  <si>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</si>
  <si>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</si>
  <si>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</si>
  <si>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</si>
  <si>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</si>
  <si>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</si>
  <si>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</si>
  <si>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</si>
  <si>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</si>
  <si>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</si>
  <si>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</si>
  <si>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</si>
  <si>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</si>
  <si>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</si>
  <si>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</si>
  <si>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</si>
  <si>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</si>
  <si>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</si>
  <si>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</si>
  <si>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</si>
  <si>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</si>
  <si>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</si>
  <si>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</si>
  <si>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</si>
  <si>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</si>
  <si>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</si>
  <si>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</si>
  <si>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</si>
  <si>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</si>
  <si>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</si>
  <si>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</si>
  <si>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</si>
  <si>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</si>
  <si>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</si>
  <si>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</si>
  <si>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</si>
  <si>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</si>
  <si>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</si>
  <si>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</si>
  <si>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</si>
  <si>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</si>
  <si>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</si>
  <si>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</si>
  <si>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</si>
  <si>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</si>
  <si>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</si>
  <si>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</si>
  <si>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</si>
  <si>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</si>
  <si>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</si>
  <si>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</si>
  <si>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</si>
  <si>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</si>
  <si>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</si>
  <si>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</si>
  <si>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</si>
  <si>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</si>
  <si>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</si>
  <si>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</si>
  <si>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</si>
  <si>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</si>
  <si>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</si>
  <si>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</si>
  <si>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</si>
  <si>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</si>
  <si>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</si>
  <si>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</si>
  <si>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</si>
  <si>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</si>
  <si>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</si>
  <si>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</si>
  <si>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</si>
  <si>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</si>
  <si>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</si>
  <si>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</si>
  <si>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</si>
  <si>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</si>
  <si>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</si>
  <si>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</si>
  <si>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</si>
  <si>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</si>
  <si>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</si>
  <si>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</si>
  <si>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</si>
  <si>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</si>
  <si>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</si>
  <si>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</si>
  <si>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</si>
  <si>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</si>
  <si>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</si>
  <si>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</si>
  <si>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</si>
  <si>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</si>
  <si>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</si>
  <si>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</si>
  <si>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</si>
  <si>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</si>
  <si>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</si>
  <si>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</si>
  <si>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</si>
  <si>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</si>
  <si>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</si>
  <si>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</si>
  <si>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</si>
  <si>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</si>
  <si>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</si>
  <si>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</si>
  <si>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</si>
  <si>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</si>
  <si>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</si>
  <si>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</si>
  <si>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</si>
  <si>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</si>
  <si>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</si>
  <si>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</si>
  <si>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</si>
  <si>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</si>
  <si>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</si>
  <si>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</si>
  <si>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</si>
  <si>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</si>
  <si>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</si>
  <si>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</si>
  <si>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</si>
  <si>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</si>
  <si>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</si>
  <si>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</si>
  <si>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</si>
  <si>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</si>
  <si>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</si>
  <si>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</si>
  <si>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</si>
  <si>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</si>
  <si>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</si>
  <si>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</si>
  <si>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</si>
  <si>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</si>
  <si>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</si>
  <si>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</si>
  <si>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</si>
  <si>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</si>
  <si>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</si>
  <si>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</si>
  <si>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</si>
  <si>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</si>
  <si>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</si>
  <si>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</si>
  <si>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</si>
  <si>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</si>
  <si>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</si>
  <si>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</si>
  <si>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</si>
  <si>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</si>
  <si>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</si>
  <si>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</si>
  <si>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</si>
  <si>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</si>
  <si>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</si>
  <si>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</si>
  <si>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</si>
  <si>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</si>
  <si>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</si>
  <si>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</si>
  <si>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</si>
  <si>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</si>
  <si>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</si>
  <si>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</si>
  <si>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</si>
  <si>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</si>
  <si>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</si>
  <si>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</si>
  <si>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</si>
  <si>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</si>
  <si>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</si>
  <si>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</si>
  <si>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</si>
  <si>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</si>
  <si>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</si>
  <si>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</si>
  <si>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</si>
  <si>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</si>
  <si>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</si>
  <si>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</si>
  <si>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</si>
  <si>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</si>
  <si>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</si>
  <si>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</si>
  <si>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</si>
  <si>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</si>
  <si>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</si>
  <si>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</si>
  <si>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</si>
  <si>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</si>
  <si>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</si>
  <si>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</si>
  <si>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</si>
  <si>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</si>
  <si>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</si>
  <si>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</si>
  <si>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</si>
  <si>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</si>
  <si>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</si>
  <si>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</si>
  <si>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</si>
  <si>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</si>
  <si>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</si>
  <si>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</si>
  <si>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</si>
  <si>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</si>
  <si>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</si>
  <si>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</si>
  <si>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</si>
  <si>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</si>
  <si>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</si>
  <si>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</si>
  <si>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</si>
  <si>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</si>
  <si>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</si>
  <si>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</si>
  <si>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</si>
  <si>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</si>
  <si>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</si>
  <si>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</si>
  <si>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</si>
  <si>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</si>
  <si>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</si>
  <si>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</si>
  <si>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</si>
  <si>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</si>
  <si>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</si>
  <si>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</si>
  <si>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</si>
  <si>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</si>
  <si>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</si>
  <si>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</si>
  <si>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</si>
  <si>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</si>
  <si>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</si>
  <si>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</si>
  <si>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</si>
  <si>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</si>
  <si>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</si>
  <si>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</si>
  <si>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</si>
  <si>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</si>
  <si>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</si>
  <si>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</si>
  <si>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</si>
  <si>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</si>
  <si>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</si>
  <si>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</si>
  <si>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</si>
  <si>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</si>
  <si>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</si>
  <si>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</si>
  <si>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</si>
  <si>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</si>
  <si>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</si>
  <si>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</si>
  <si>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</si>
  <si>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</si>
  <si>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</si>
  <si>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</si>
  <si>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</si>
  <si>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</si>
  <si>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</si>
  <si>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</si>
  <si>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</si>
  <si>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</si>
  <si>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</si>
  <si>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</si>
  <si>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</si>
  <si>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</si>
  <si>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</si>
  <si>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</si>
  <si>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</si>
  <si>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</si>
  <si>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</si>
  <si>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</si>
  <si>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</si>
  <si>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</si>
  <si>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</si>
  <si>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</si>
  <si>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</si>
  <si>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</si>
  <si>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</si>
  <si>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</si>
  <si>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</si>
  <si>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</si>
  <si>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</si>
  <si>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</si>
  <si>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</si>
  <si>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</si>
  <si>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</si>
  <si>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</si>
  <si>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</si>
  <si>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</si>
  <si>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</si>
  <si>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</si>
  <si>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</si>
  <si>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</si>
  <si>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</si>
  <si>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</si>
  <si>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</si>
  <si>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</si>
  <si>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</si>
  <si>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</si>
  <si>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</si>
  <si>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</si>
  <si>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</si>
  <si>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</si>
  <si>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</si>
  <si>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</si>
  <si>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</si>
  <si>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</si>
  <si>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</si>
  <si>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</si>
  <si>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</si>
  <si>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</si>
  <si>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</si>
  <si>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</si>
  <si>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</si>
  <si>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</si>
  <si>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</si>
  <si>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</si>
  <si>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</si>
  <si>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</si>
  <si>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</si>
  <si>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</si>
  <si>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</si>
  <si>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</si>
  <si>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</si>
  <si>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</si>
  <si>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</si>
  <si>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</si>
  <si>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</si>
  <si>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</si>
  <si>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</si>
  <si>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</si>
  <si>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</si>
  <si>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</si>
  <si>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</si>
  <si>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</si>
  <si>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</si>
  <si>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</si>
  <si>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</si>
  <si>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</si>
  <si>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</si>
  <si>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</si>
  <si>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</si>
  <si>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</si>
  <si>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</si>
  <si>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</si>
  <si>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</si>
  <si>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</si>
  <si>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</si>
  <si>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</si>
  <si>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</si>
  <si>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</si>
  <si>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</si>
  <si>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</si>
  <si>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</si>
  <si>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</si>
  <si>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</si>
  <si>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</si>
  <si>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</si>
  <si>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</si>
  <si>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</si>
  <si>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</si>
  <si>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</si>
  <si>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</si>
  <si>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</si>
  <si>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</si>
  <si>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</si>
  <si>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</si>
  <si>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</si>
  <si>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</si>
  <si>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</si>
  <si>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</si>
  <si>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</si>
  <si>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</si>
  <si>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</si>
  <si>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</si>
  <si>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</si>
  <si>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</si>
  <si>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</si>
  <si>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</si>
  <si>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</si>
  <si>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</si>
  <si>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</si>
  <si>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</si>
  <si>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</si>
  <si>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</si>
  <si>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</si>
  <si>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</si>
  <si>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</si>
  <si>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</si>
  <si>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</si>
  <si>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</si>
  <si>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</si>
  <si>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</si>
  <si>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</si>
  <si>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</si>
  <si>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</si>
  <si>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</si>
  <si>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</si>
  <si>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</si>
  <si>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</si>
  <si>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</si>
  <si>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</si>
  <si>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</si>
  <si>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</si>
  <si>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</si>
  <si>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</si>
  <si>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</si>
  <si>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</si>
  <si>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</si>
  <si>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</si>
  <si>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</si>
  <si>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</si>
  <si>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</si>
  <si>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</si>
  <si>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</si>
  <si>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</si>
  <si>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</si>
  <si>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</si>
  <si>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</si>
  <si>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</si>
  <si>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</si>
  <si>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</si>
  <si>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</si>
  <si>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</si>
  <si>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</si>
  <si>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</si>
  <si>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</si>
  <si>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</si>
  <si>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</si>
  <si>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</si>
  <si>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</si>
  <si>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</si>
  <si>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</si>
  <si>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</si>
  <si>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</si>
  <si>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</si>
  <si>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</si>
  <si>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</si>
  <si>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</si>
  <si>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</si>
  <si>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</si>
  <si>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</si>
  <si>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</si>
  <si>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</si>
  <si>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</si>
  <si>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</si>
  <si>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</si>
  <si>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</si>
  <si>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</si>
  <si>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</si>
  <si>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</si>
  <si>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</si>
  <si>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</si>
  <si>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</si>
  <si>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</si>
  <si>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</si>
  <si>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</si>
  <si>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</si>
  <si>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</si>
  <si>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</si>
  <si>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</si>
  <si>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</si>
  <si>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</si>
  <si>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</si>
  <si>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</si>
  <si>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</si>
  <si>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</si>
  <si>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</si>
  <si>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</si>
  <si>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</si>
  <si>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</si>
  <si>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</si>
  <si>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</si>
  <si>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</si>
  <si>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</si>
  <si>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</si>
  <si>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</si>
  <si>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</si>
  <si>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</si>
  <si>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</si>
  <si>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</si>
  <si>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</si>
  <si>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</si>
  <si>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</si>
  <si>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</si>
  <si>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</si>
  <si>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</si>
  <si>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</si>
  <si>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</si>
  <si>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</si>
  <si>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</si>
  <si>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</si>
  <si>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</si>
  <si>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</si>
  <si>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</si>
  <si>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</si>
  <si>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</si>
  <si>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</si>
  <si>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</si>
  <si>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</si>
  <si>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</si>
  <si>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</si>
  <si>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</si>
  <si>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</si>
  <si>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</si>
  <si>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</si>
  <si>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</si>
  <si>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</si>
  <si>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</si>
  <si>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</si>
  <si>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</si>
  <si>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</si>
  <si>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</si>
  <si>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</si>
  <si>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</si>
  <si>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</si>
  <si>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</si>
  <si>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</si>
  <si>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</si>
  <si>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</si>
  <si>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</si>
  <si>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</si>
  <si>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</si>
  <si>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</si>
  <si>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</si>
  <si>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</si>
  <si>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</si>
  <si>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</si>
  <si>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</si>
  <si>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</si>
  <si>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</si>
  <si>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</si>
  <si>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</si>
  <si>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</si>
  <si>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</si>
  <si>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</si>
  <si>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</si>
  <si>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</si>
  <si>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</si>
  <si>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</si>
  <si>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</si>
  <si>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</si>
  <si>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</si>
  <si>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</si>
  <si>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</si>
  <si>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</si>
  <si>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</si>
  <si>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</si>
  <si>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</si>
  <si>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</si>
  <si>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</si>
  <si>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</si>
  <si>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</si>
  <si>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</si>
  <si>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</si>
  <si>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</si>
  <si>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</si>
  <si>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</si>
  <si>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</si>
  <si>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</si>
  <si>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</si>
  <si>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</si>
  <si>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</si>
  <si>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</si>
  <si>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</si>
  <si>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</si>
  <si>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</si>
  <si>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</si>
  <si>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</si>
  <si>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</si>
  <si>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</si>
  <si>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</si>
  <si>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</si>
  <si>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</si>
  <si>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</si>
  <si>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</si>
  <si>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</si>
  <si>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</si>
  <si>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</si>
  <si>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</si>
  <si>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</si>
  <si>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</si>
  <si>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</si>
  <si>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</si>
  <si>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</si>
  <si>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</si>
  <si>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</si>
  <si>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</si>
  <si>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</si>
  <si>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</si>
  <si>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</si>
  <si>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</si>
  <si>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</si>
  <si>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</si>
  <si>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</si>
  <si>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</si>
  <si>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</si>
  <si>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</si>
  <si>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</si>
  <si>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</si>
  <si>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</si>
  <si>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</si>
  <si>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</si>
  <si>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</si>
  <si>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</si>
  <si>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</si>
  <si>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</si>
  <si>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</si>
  <si>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</si>
  <si>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</si>
  <si>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</si>
  <si>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</si>
  <si>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</si>
  <si>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</si>
  <si>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</si>
  <si>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</si>
  <si>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</si>
  <si>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</si>
  <si>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</si>
  <si>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</si>
  <si>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</si>
  <si>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</si>
  <si>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</si>
  <si>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</si>
  <si>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</si>
  <si>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</si>
  <si>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</si>
  <si>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</si>
  <si>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</si>
  <si>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</si>
  <si>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</si>
  <si>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</si>
  <si>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</si>
  <si>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</si>
  <si>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</si>
  <si>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</si>
  <si>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</si>
  <si>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</si>
  <si>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</si>
  <si>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</si>
  <si>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</si>
  <si>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</si>
  <si>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</si>
  <si>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</si>
  <si>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</si>
  <si>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</si>
  <si>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</si>
  <si>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</si>
  <si>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</si>
  <si>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</si>
  <si>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</si>
  <si>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</si>
  <si>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</si>
  <si>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</si>
  <si>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</si>
  <si>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</si>
  <si>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</si>
  <si>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</si>
  <si>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</si>
  <si>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</si>
  <si>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</si>
  <si>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</si>
  <si>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</si>
  <si>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</si>
  <si>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</si>
  <si>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</si>
  <si>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</si>
  <si>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</si>
  <si>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</si>
  <si>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</si>
  <si>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</si>
  <si>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</si>
  <si>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</si>
  <si>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</si>
  <si>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</si>
  <si>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</si>
  <si>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</si>
  <si>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</si>
  <si>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</si>
  <si>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</si>
  <si>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</si>
  <si>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</si>
  <si>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</si>
  <si>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</si>
  <si>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</si>
  <si>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</si>
  <si>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</si>
  <si>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</si>
  <si>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</si>
  <si>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</si>
  <si>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</si>
  <si>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</si>
  <si>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</si>
  <si>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</si>
  <si>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</si>
  <si>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</si>
  <si>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</si>
  <si>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</si>
  <si>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</si>
  <si>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</si>
  <si>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</si>
  <si>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</si>
  <si>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</si>
  <si>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</si>
  <si>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</si>
  <si>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</si>
  <si>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</si>
  <si>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</si>
  <si>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</si>
  <si>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</si>
  <si>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</si>
  <si>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</si>
  <si>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</si>
  <si>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</si>
  <si>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</si>
  <si>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</si>
  <si>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</si>
  <si>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</si>
  <si>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</si>
  <si>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</si>
  <si>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</si>
  <si>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</si>
  <si>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</si>
  <si>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</si>
  <si>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</si>
  <si>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</si>
  <si>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</si>
  <si>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</si>
  <si>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</si>
  <si>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</si>
  <si>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</si>
  <si>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</si>
  <si>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</si>
  <si>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</si>
  <si>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</si>
  <si>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</si>
  <si>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</si>
  <si>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</si>
  <si>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</si>
  <si>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</si>
  <si>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</si>
  <si>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</si>
  <si>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</si>
  <si>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</si>
  <si>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</si>
  <si>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</si>
  <si>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</si>
  <si>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</si>
  <si>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</si>
  <si>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</si>
  <si>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</si>
  <si>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</si>
  <si>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</si>
  <si>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</si>
  <si>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</si>
  <si>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</si>
  <si>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</si>
  <si>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</si>
  <si>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</si>
  <si>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</si>
  <si>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</si>
  <si>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</si>
  <si>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</si>
  <si>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</si>
  <si>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</si>
  <si>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</si>
  <si>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</si>
  <si>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</si>
  <si>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</si>
  <si>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</si>
  <si>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</si>
  <si>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</si>
  <si>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</si>
  <si>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</si>
  <si>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</si>
  <si>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</si>
  <si>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</si>
  <si>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</si>
  <si>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</si>
  <si>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</si>
  <si>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</si>
  <si>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</si>
  <si>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</si>
  <si>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</si>
  <si>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</si>
  <si>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</si>
  <si>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</si>
  <si>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</si>
  <si>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</si>
  <si>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</si>
  <si>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</si>
  <si>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</si>
  <si>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</si>
  <si>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</si>
  <si>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</si>
  <si>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</si>
  <si>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</si>
  <si>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</si>
  <si>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</si>
  <si>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</si>
  <si>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</si>
  <si>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</si>
  <si>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</si>
  <si>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</si>
  <si>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</si>
  <si>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</si>
  <si>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</si>
  <si>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</si>
  <si>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</si>
  <si>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</si>
  <si>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</si>
  <si>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</si>
  <si>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</si>
  <si>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</si>
  <si>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</si>
  <si>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</si>
  <si>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</si>
  <si>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</si>
  <si>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</si>
  <si>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</si>
  <si>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</si>
  <si>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</si>
  <si>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</si>
  <si>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</si>
  <si>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</si>
  <si>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</si>
  <si>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</si>
  <si>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</si>
  <si>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</si>
  <si>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</si>
  <si>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</si>
  <si>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</si>
  <si>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</si>
  <si>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</si>
  <si>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</si>
  <si>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</si>
  <si>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</si>
  <si>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</si>
  <si>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</si>
  <si>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</si>
  <si>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</si>
  <si>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</si>
  <si>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</si>
  <si>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</si>
  <si>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</si>
  <si>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</si>
  <si>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</si>
  <si>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</si>
  <si>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</si>
  <si>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</si>
  <si>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</si>
  <si>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</si>
  <si>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</si>
  <si>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</si>
  <si>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</si>
  <si>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</si>
  <si>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</si>
  <si>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</si>
  <si>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</si>
  <si>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</si>
  <si>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</si>
  <si>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</si>
  <si>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</si>
  <si>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</si>
  <si>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</si>
  <si>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</si>
  <si>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</si>
  <si>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</si>
  <si>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</si>
  <si>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</si>
  <si>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</si>
  <si>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</si>
  <si>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</si>
  <si>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</si>
  <si>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</si>
  <si>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</si>
  <si>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</si>
  <si>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</si>
  <si>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</si>
  <si>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</si>
  <si>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</si>
  <si>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</si>
  <si>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</si>
  <si>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</si>
  <si>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</si>
  <si>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</si>
  <si>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</si>
  <si>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</si>
  <si>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</si>
  <si>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</si>
  <si>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</si>
  <si>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</si>
  <si>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</si>
  <si>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</si>
  <si>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</si>
  <si>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</si>
  <si>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</si>
  <si>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</si>
  <si>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</si>
  <si>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</si>
  <si>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</si>
  <si>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</si>
  <si>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</si>
  <si>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</si>
  <si>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</si>
  <si>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</si>
  <si>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</si>
  <si>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</si>
  <si>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</si>
  <si>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</si>
  <si>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</si>
  <si>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</si>
  <si>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</si>
  <si>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</si>
  <si>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</si>
  <si>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</si>
  <si>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</si>
  <si>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</si>
  <si>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</si>
  <si>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</si>
  <si>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</si>
  <si>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</si>
  <si>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</si>
  <si>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</si>
  <si>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</si>
  <si>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</si>
  <si>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</si>
  <si>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</si>
  <si>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</si>
  <si>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</si>
  <si>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</si>
  <si>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</si>
  <si>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</si>
  <si>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</si>
  <si>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</si>
  <si>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</si>
  <si>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</si>
  <si>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</si>
  <si>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</si>
  <si>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</si>
  <si>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</si>
  <si>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</si>
  <si>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</si>
  <si>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</si>
  <si>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</si>
  <si>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</si>
  <si>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</si>
  <si>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</si>
  <si>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</si>
  <si>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</si>
  <si>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</si>
  <si>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</si>
  <si>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</si>
  <si>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</si>
  <si>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</si>
  <si>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</si>
  <si>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</si>
  <si>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</si>
  <si>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</si>
  <si>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</si>
  <si>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</si>
  <si>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</si>
  <si>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</si>
  <si>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</si>
  <si>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</si>
  <si>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</si>
  <si>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</si>
  <si>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</si>
  <si>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</si>
  <si>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</si>
  <si>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</si>
  <si>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</si>
  <si>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</si>
  <si>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</si>
  <si>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</si>
  <si>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</si>
  <si>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</si>
  <si>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</si>
  <si>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</si>
  <si>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</si>
  <si>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</si>
  <si>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</si>
  <si>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</si>
  <si>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</si>
  <si>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</si>
  <si>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</si>
  <si>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</si>
  <si>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</si>
  <si>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</si>
  <si>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</si>
  <si>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</si>
  <si>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</si>
  <si>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</si>
  <si>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</si>
  <si>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</si>
  <si>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</si>
  <si>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</si>
  <si>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</si>
  <si>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</si>
  <si>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</si>
  <si>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</si>
  <si>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</si>
  <si>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</si>
  <si>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</si>
  <si>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</si>
  <si>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</si>
  <si>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</si>
  <si>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</si>
  <si>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</si>
  <si>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</si>
  <si>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</si>
  <si>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</si>
  <si>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</si>
  <si>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</si>
  <si>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</si>
  <si>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</si>
  <si>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</si>
  <si>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</si>
  <si>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</si>
  <si>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</si>
  <si>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</si>
  <si>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</si>
  <si>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</si>
  <si>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</si>
  <si>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</si>
  <si>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</si>
  <si>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</si>
  <si>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</si>
  <si>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</si>
  <si>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</si>
  <si>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</si>
  <si>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</si>
  <si>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</si>
  <si>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</si>
  <si>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</si>
  <si>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</si>
  <si>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</si>
  <si>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</si>
  <si>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</si>
  <si>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</si>
  <si>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</si>
  <si>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</si>
  <si>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</si>
  <si>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</si>
  <si>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</si>
  <si>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</si>
  <si>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</si>
  <si>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</si>
  <si>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</si>
  <si>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</si>
  <si>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</si>
  <si>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</si>
  <si>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</si>
  <si>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</si>
  <si>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</si>
  <si>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</si>
  <si>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</si>
  <si>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</si>
  <si>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</si>
  <si>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</si>
  <si>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</si>
  <si>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</si>
  <si>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</si>
  <si>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</si>
  <si>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</si>
  <si>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</si>
  <si>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</si>
  <si>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</si>
  <si>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</si>
  <si>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</si>
  <si>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</si>
  <si>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</si>
  <si>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</si>
  <si>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</si>
  <si>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</si>
  <si>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</si>
  <si>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</si>
  <si>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</si>
  <si>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</si>
  <si>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</si>
  <si>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</si>
  <si>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</si>
  <si>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</si>
  <si>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</si>
  <si>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</si>
  <si>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</si>
  <si>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</si>
  <si>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</si>
  <si>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</si>
  <si>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</si>
  <si>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</si>
  <si>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</si>
  <si>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</si>
  <si>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</si>
  <si>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</si>
  <si>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</si>
  <si>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</si>
  <si>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</si>
  <si>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</si>
  <si>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</si>
  <si>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</si>
  <si>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</si>
  <si>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</si>
  <si>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</si>
  <si>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</si>
  <si>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</si>
  <si>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</si>
  <si>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</si>
  <si>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</si>
  <si>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</si>
  <si>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</si>
  <si>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</si>
  <si>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</si>
  <si>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</si>
  <si>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</si>
  <si>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</si>
  <si>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</si>
  <si>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</si>
  <si>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</si>
  <si>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</si>
  <si>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</si>
  <si>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</si>
  <si>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</si>
  <si>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</si>
  <si>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</si>
  <si>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</si>
  <si>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</si>
  <si>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</si>
  <si>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</si>
  <si>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</si>
  <si>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</si>
  <si>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</si>
  <si>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</si>
  <si>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</si>
  <si>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</si>
  <si>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</si>
  <si>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</si>
  <si>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</si>
  <si>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</si>
  <si>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</si>
  <si>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</si>
  <si>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</si>
  <si>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</si>
  <si>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</si>
  <si>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</si>
  <si>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</si>
  <si>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</si>
  <si>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</si>
  <si>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</si>
  <si>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</si>
  <si>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</si>
  <si>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</si>
  <si>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</si>
  <si>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</si>
  <si>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</si>
  <si>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</si>
  <si>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</si>
  <si>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</si>
  <si>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</si>
  <si>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</si>
  <si>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</si>
  <si>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</si>
  <si>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</si>
  <si>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</si>
  <si>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</si>
  <si>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</si>
  <si>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</si>
  <si>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</si>
  <si>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</si>
  <si>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</si>
  <si>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</si>
  <si>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</si>
  <si>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</si>
  <si>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</si>
  <si>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</si>
  <si>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</si>
  <si>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</si>
  <si>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</si>
  <si>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</si>
  <si>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</si>
  <si>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</si>
  <si>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</si>
  <si>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</si>
  <si>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</si>
  <si>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</si>
  <si>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</si>
  <si>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</si>
  <si>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</si>
  <si>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</si>
  <si>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</si>
  <si>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</si>
  <si>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</si>
  <si>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</si>
  <si>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</si>
  <si>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</si>
  <si>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</si>
  <si>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</si>
  <si>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</si>
  <si>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</si>
  <si>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</si>
  <si>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</si>
  <si>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</si>
  <si>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</si>
  <si>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</si>
  <si>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</si>
  <si>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</si>
  <si>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</si>
  <si>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</si>
  <si>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</si>
  <si>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</si>
  <si>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</si>
  <si>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</si>
  <si>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</si>
  <si>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</si>
  <si>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</si>
  <si>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</si>
  <si>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</si>
  <si>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</si>
  <si>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</si>
  <si>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</si>
  <si>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</si>
  <si>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</si>
  <si>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</si>
  <si>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</si>
  <si>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</si>
  <si>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</si>
  <si>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</si>
  <si>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</si>
  <si>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</si>
  <si>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</si>
  <si>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</si>
  <si>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</si>
  <si>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</si>
  <si>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</si>
  <si>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</si>
  <si>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</si>
  <si>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</si>
  <si>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</si>
  <si>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</si>
  <si>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</si>
  <si>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</si>
  <si>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</si>
  <si>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</si>
  <si>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</si>
  <si>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</si>
  <si>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</si>
  <si>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</si>
  <si>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</si>
  <si>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</si>
  <si>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</si>
  <si>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</si>
  <si>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</si>
  <si>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</si>
  <si>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</si>
  <si>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</si>
  <si>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</si>
  <si>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</si>
  <si>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</si>
  <si>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</si>
  <si>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</si>
  <si>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</si>
  <si>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</si>
  <si>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</si>
  <si>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</si>
  <si>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</si>
  <si>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</si>
  <si>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</si>
  <si>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</si>
  <si>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</si>
  <si>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</si>
  <si>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</si>
  <si>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</si>
  <si>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</si>
  <si>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</si>
  <si>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</si>
  <si>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</si>
  <si>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</si>
  <si>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</si>
  <si>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</si>
  <si>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</si>
  <si>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</si>
  <si>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</si>
  <si>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</si>
  <si>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</si>
  <si>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</si>
  <si>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</si>
  <si>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</si>
  <si>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</si>
  <si>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</si>
  <si>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</si>
  <si>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</si>
  <si>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</si>
  <si>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</si>
  <si>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</si>
  <si>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</si>
  <si>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</si>
  <si>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</si>
  <si>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</si>
  <si>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</si>
  <si>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</si>
  <si>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</si>
  <si>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</si>
  <si>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</si>
  <si>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</si>
  <si>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</si>
  <si>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</si>
  <si>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</si>
  <si>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</si>
  <si>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</si>
  <si>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</si>
  <si>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</si>
  <si>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</si>
  <si>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</si>
  <si>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</si>
  <si>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</si>
  <si>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</si>
  <si>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</si>
  <si>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</si>
  <si>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</si>
  <si>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</si>
  <si>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</si>
  <si>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</si>
  <si>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</si>
  <si>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</si>
  <si>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</si>
  <si>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</si>
  <si>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</si>
  <si>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</si>
  <si>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</si>
  <si>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</si>
  <si>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</si>
  <si>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</si>
  <si>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</si>
  <si>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</si>
  <si>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</si>
  <si>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</si>
  <si>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</si>
  <si>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</si>
  <si>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</si>
  <si>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</si>
  <si>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</si>
  <si>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</si>
  <si>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</si>
  <si>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</si>
  <si>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</si>
  <si>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</si>
  <si>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</si>
  <si>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</si>
  <si>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</si>
  <si>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</si>
  <si>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</si>
  <si>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</si>
  <si>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</si>
  <si>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</si>
  <si>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</si>
  <si>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</si>
  <si>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</si>
  <si>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</si>
  <si>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</si>
  <si>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</si>
  <si>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</si>
  <si>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</si>
  <si>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</si>
  <si>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</si>
  <si>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</si>
  <si>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</si>
  <si>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</si>
  <si>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</si>
  <si>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</si>
  <si>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</si>
  <si>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</si>
  <si>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</si>
  <si>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</si>
  <si>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</si>
  <si>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</si>
  <si>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</si>
  <si>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</si>
  <si>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</si>
  <si>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</si>
  <si>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</si>
  <si>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</si>
  <si>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</si>
  <si>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</si>
  <si>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</si>
  <si>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</si>
  <si>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</si>
  <si>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</si>
  <si>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</si>
  <si>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</si>
  <si>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</si>
  <si>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</si>
  <si>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</si>
  <si>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</si>
  <si>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</si>
  <si>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</si>
  <si>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</si>
  <si>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</si>
  <si>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</si>
  <si>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</si>
  <si>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</si>
  <si>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</si>
  <si>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</si>
  <si>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</si>
  <si>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</si>
  <si>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</si>
  <si>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</si>
  <si>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</si>
  <si>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</si>
  <si>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</si>
  <si>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</si>
  <si>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</si>
  <si>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</si>
  <si>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</si>
  <si>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</si>
  <si>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</si>
  <si>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</si>
  <si>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</si>
  <si>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</si>
  <si>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</si>
  <si>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</si>
  <si>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</si>
  <si>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</si>
  <si>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</si>
  <si>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</si>
  <si>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</si>
  <si>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</si>
  <si>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</si>
  <si>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</si>
  <si>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</si>
  <si>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</si>
  <si>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</si>
  <si>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</si>
  <si>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</si>
  <si>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</si>
  <si>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</si>
  <si>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</si>
  <si>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</si>
  <si>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</si>
  <si>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</si>
  <si>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</si>
  <si>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</si>
  <si>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</si>
  <si>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</si>
  <si>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</si>
  <si>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</si>
  <si>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</si>
  <si>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</si>
  <si>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</si>
  <si>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</si>
  <si>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</si>
  <si>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</si>
  <si>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</si>
  <si>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</si>
  <si>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</si>
  <si>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</si>
  <si>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</si>
  <si>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</si>
  <si>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</si>
  <si>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</si>
  <si>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</si>
  <si>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</si>
  <si>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</si>
  <si>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</si>
  <si>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</si>
  <si>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</si>
  <si>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</si>
  <si>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</si>
  <si>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</si>
  <si>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</si>
  <si>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</si>
  <si>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</si>
  <si>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</si>
  <si>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</si>
  <si>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</si>
  <si>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</si>
  <si>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</si>
  <si>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</si>
  <si>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</si>
  <si>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</si>
  <si>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</si>
  <si>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</si>
  <si>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</si>
  <si>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</si>
  <si>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</si>
  <si>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</si>
  <si>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</si>
  <si>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</si>
  <si>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</si>
  <si>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</si>
  <si>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</si>
  <si>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</si>
  <si>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</si>
  <si>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</si>
  <si>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</si>
  <si>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</si>
  <si>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</si>
  <si>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</si>
  <si>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</si>
  <si>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</si>
  <si>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</si>
  <si>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</si>
  <si>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</si>
  <si>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</si>
  <si>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</si>
  <si>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</si>
  <si>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</si>
  <si>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</si>
  <si>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</si>
  <si>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</si>
  <si>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</si>
  <si>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</si>
  <si>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</si>
  <si>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</si>
  <si>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</si>
  <si>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</si>
  <si>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</si>
  <si>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</si>
  <si>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</si>
  <si>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</si>
  <si>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</si>
  <si>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</si>
  <si>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</si>
  <si>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</si>
  <si>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</si>
  <si>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</si>
  <si>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</si>
  <si>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</si>
  <si>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</si>
  <si>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</si>
  <si>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</si>
  <si>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</si>
  <si>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</si>
  <si>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</si>
  <si>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</si>
  <si>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</si>
  <si>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</si>
  <si>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</si>
  <si>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</si>
  <si>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</si>
  <si>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</si>
  <si>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</si>
  <si>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</si>
  <si>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</si>
  <si>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</si>
  <si>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</si>
  <si>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</si>
  <si>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</si>
  <si>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</si>
  <si>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</si>
  <si>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</si>
  <si>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</si>
  <si>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</si>
  <si>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</si>
  <si>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</si>
  <si>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</si>
  <si>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</si>
  <si>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</si>
  <si>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</si>
  <si>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</si>
  <si>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</si>
  <si>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</si>
  <si>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</si>
  <si>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</si>
  <si>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</si>
  <si>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</si>
  <si>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</si>
  <si>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</si>
  <si>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</si>
  <si>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</si>
  <si>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</si>
  <si>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</si>
  <si>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</si>
  <si>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</si>
  <si>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</si>
  <si>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</si>
  <si>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</si>
  <si>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</si>
  <si>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</si>
  <si>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</si>
  <si>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</si>
  <si>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</si>
  <si>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</si>
  <si>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</si>
  <si>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</si>
  <si>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</si>
  <si>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</si>
  <si>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</si>
  <si>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</si>
  <si>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</si>
  <si>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</si>
  <si>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</si>
  <si>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</si>
  <si>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</si>
  <si>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</si>
  <si>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</si>
  <si>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</si>
  <si>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</si>
  <si>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</si>
  <si>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</si>
  <si>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</si>
  <si>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</si>
  <si>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</si>
  <si>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</si>
  <si>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</si>
  <si>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</si>
  <si>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</si>
  <si>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</si>
  <si>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</si>
  <si>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</si>
  <si>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</si>
  <si>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</si>
  <si>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</si>
  <si>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</si>
  <si>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</si>
  <si>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</si>
  <si>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</si>
  <si>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</si>
  <si>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</si>
  <si>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</si>
  <si>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</si>
  <si>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</si>
  <si>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</si>
  <si>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</si>
  <si>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</si>
  <si>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</si>
  <si>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</si>
  <si>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</si>
  <si>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</si>
  <si>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</si>
  <si>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</si>
  <si>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</si>
  <si>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</si>
  <si>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</si>
  <si>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</si>
  <si>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</si>
  <si>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</si>
  <si>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</si>
  <si>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</si>
  <si>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</si>
  <si>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</si>
  <si>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</si>
  <si>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</si>
  <si>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</si>
  <si>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</si>
  <si>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</si>
  <si>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</si>
  <si>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</si>
  <si>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</si>
  <si>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</si>
  <si>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</si>
  <si>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</si>
  <si>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</si>
  <si>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</si>
  <si>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</si>
  <si>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</si>
  <si>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</si>
  <si>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</si>
  <si>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</si>
  <si>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</si>
  <si>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</si>
  <si>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</si>
  <si>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</si>
  <si>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</si>
  <si>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</si>
  <si>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</si>
  <si>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</si>
  <si>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</si>
  <si>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</si>
  <si>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</si>
  <si>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</si>
  <si>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</si>
  <si>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</si>
  <si>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</si>
  <si>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</si>
  <si>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</si>
  <si>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</si>
  <si>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</si>
  <si>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</si>
  <si>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</si>
  <si>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</si>
  <si>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</si>
  <si>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</si>
  <si>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</si>
  <si>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</si>
  <si>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</si>
  <si>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</si>
  <si>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</si>
  <si>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</si>
  <si>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</si>
  <si>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</si>
  <si>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</si>
  <si>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</si>
  <si>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</si>
  <si>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</si>
  <si>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</si>
  <si>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</si>
  <si>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</si>
  <si>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</si>
  <si>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</si>
  <si>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</si>
  <si>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</si>
  <si>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</si>
  <si>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</si>
  <si>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</si>
  <si>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</si>
  <si>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</si>
  <si>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</si>
  <si>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</si>
  <si>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</si>
  <si>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</si>
  <si>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</si>
  <si>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</si>
  <si>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</si>
  <si>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</si>
  <si>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</si>
  <si>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</si>
  <si>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</si>
  <si>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</si>
  <si>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</si>
  <si>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</si>
  <si>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</si>
  <si>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</si>
  <si>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</si>
  <si>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</si>
  <si>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</si>
  <si>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</si>
  <si>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</si>
  <si>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</si>
  <si>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</si>
  <si>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</si>
  <si>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</si>
  <si>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</si>
  <si>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</si>
  <si>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</si>
  <si>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</si>
  <si>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</si>
  <si>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</si>
  <si>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</si>
  <si>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</si>
  <si>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</si>
  <si>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</si>
  <si>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</si>
  <si>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</si>
  <si>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</si>
  <si>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</si>
  <si>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</si>
  <si>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</si>
  <si>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</si>
  <si>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</si>
  <si>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</si>
  <si>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</si>
  <si>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</si>
  <si>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</si>
  <si>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</si>
  <si>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</si>
  <si>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</si>
  <si>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</si>
  <si>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</si>
  <si>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</si>
  <si>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</si>
  <si>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</si>
  <si>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</si>
  <si>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</si>
  <si>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</si>
  <si>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</si>
  <si>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</si>
  <si>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</si>
  <si>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</si>
  <si>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</si>
  <si>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</si>
  <si>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</si>
  <si>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</si>
  <si>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</si>
  <si>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</si>
  <si>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</si>
  <si>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</si>
  <si>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</si>
  <si>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</si>
  <si>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</si>
  <si>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</si>
  <si>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</si>
  <si>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</si>
  <si>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</si>
  <si>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</si>
  <si>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</si>
  <si>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</si>
  <si>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</si>
  <si>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</si>
  <si>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</si>
  <si>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</si>
  <si>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</si>
  <si>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</si>
  <si>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</si>
  <si>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</si>
  <si>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</si>
  <si>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</si>
  <si>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</si>
  <si>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</si>
  <si>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</si>
  <si>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</si>
  <si>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</si>
  <si>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</si>
  <si>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</si>
  <si>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</si>
  <si>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</si>
  <si>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</si>
  <si>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</si>
  <si>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</si>
  <si>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</si>
  <si>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</si>
  <si>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</si>
  <si>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</si>
  <si>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</si>
  <si>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</si>
  <si>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</si>
  <si>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</si>
  <si>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</si>
  <si>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</si>
  <si>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</si>
  <si>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</si>
  <si>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</si>
  <si>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</si>
  <si>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</si>
  <si>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</si>
  <si>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</si>
  <si>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</si>
  <si>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</si>
  <si>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</si>
  <si>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</si>
  <si>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</si>
  <si>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</si>
  <si>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</si>
  <si>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</si>
  <si>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</si>
  <si>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</si>
  <si>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</si>
  <si>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</si>
  <si>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</si>
  <si>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</si>
  <si>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</si>
  <si>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</si>
  <si>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</si>
  <si>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</si>
  <si>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</si>
  <si>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</si>
  <si>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</si>
  <si>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</si>
  <si>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</si>
  <si>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</si>
  <si>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</si>
  <si>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</si>
  <si>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</si>
  <si>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</si>
  <si>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</si>
  <si>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</si>
  <si>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</si>
  <si>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</si>
  <si>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</si>
  <si>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</si>
  <si>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</si>
  <si>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</si>
  <si>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</si>
  <si>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</si>
  <si>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</si>
  <si>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</si>
  <si>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</si>
  <si>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</si>
  <si>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</si>
  <si>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</si>
  <si>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</si>
  <si>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</si>
  <si>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</si>
  <si>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</si>
  <si>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</si>
  <si>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</si>
  <si>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</si>
  <si>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</si>
  <si>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</si>
  <si>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</si>
  <si>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</si>
  <si>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</si>
  <si>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</si>
  <si>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</si>
  <si>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</si>
  <si>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</si>
  <si>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</si>
  <si>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</si>
  <si>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</si>
  <si>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</si>
  <si>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</si>
  <si>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</si>
  <si>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</si>
  <si>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</si>
  <si>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</si>
  <si>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</si>
  <si>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</si>
  <si>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</si>
  <si>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</si>
  <si>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</si>
  <si>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</si>
  <si>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</si>
  <si>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</si>
  <si>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</si>
  <si>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</si>
  <si>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</si>
  <si>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</si>
  <si>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</si>
  <si>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</si>
  <si>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</si>
  <si>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</si>
  <si>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</si>
  <si>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</si>
  <si>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</si>
  <si>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</si>
  <si>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</si>
  <si>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</si>
  <si>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</si>
  <si>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</si>
  <si>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</si>
  <si>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</si>
  <si>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</si>
  <si>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</si>
  <si>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</si>
  <si>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</si>
  <si>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</si>
  <si>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</si>
  <si>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</si>
  <si>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</si>
  <si>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</si>
  <si>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</si>
  <si>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</si>
  <si>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</si>
  <si>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</si>
  <si>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</si>
  <si>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</si>
  <si>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</si>
  <si>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</si>
  <si>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</si>
  <si>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</si>
  <si>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</si>
  <si>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</si>
  <si>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</si>
  <si>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</si>
  <si>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</si>
  <si>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</si>
  <si>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</si>
  <si>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</si>
  <si>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</si>
  <si>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</si>
  <si>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</si>
  <si>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</si>
  <si>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</si>
  <si>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</si>
  <si>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</si>
  <si>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</si>
  <si>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</si>
  <si>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</si>
  <si>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</si>
  <si>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</si>
  <si>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</si>
  <si>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</si>
  <si>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</si>
  <si>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</si>
  <si>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</si>
  <si>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</si>
  <si>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</si>
  <si>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</si>
  <si>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</si>
  <si>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</si>
  <si>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</si>
  <si>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</si>
  <si>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</si>
  <si>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</si>
  <si>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</si>
  <si>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</si>
  <si>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</si>
  <si>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</si>
  <si>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</si>
  <si>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</si>
  <si>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</si>
  <si>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</si>
  <si>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</si>
  <si>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</si>
  <si>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</si>
  <si>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</si>
  <si>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</si>
  <si>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</si>
  <si>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</si>
  <si>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</si>
  <si>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</si>
  <si>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</si>
  <si>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</si>
  <si>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</si>
  <si>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</si>
  <si>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</si>
  <si>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</si>
  <si>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</si>
  <si>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</si>
  <si>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</si>
  <si>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</si>
  <si>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</si>
  <si>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</si>
  <si>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</si>
  <si>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</si>
  <si>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</si>
  <si>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</si>
  <si>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</si>
  <si>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</si>
  <si>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</si>
  <si>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</si>
  <si>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</si>
  <si>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</si>
  <si>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</si>
  <si>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</si>
  <si>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</si>
  <si>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</si>
  <si>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</si>
  <si>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</si>
  <si>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</si>
  <si>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</si>
  <si>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</si>
  <si>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</si>
  <si>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</si>
  <si>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</si>
  <si>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</si>
  <si>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</si>
  <si>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</si>
  <si>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</si>
  <si>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</si>
  <si>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</si>
  <si>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</si>
  <si>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</si>
  <si>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</si>
  <si>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</si>
  <si>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</si>
  <si>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</si>
  <si>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</si>
  <si>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</si>
  <si>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</si>
  <si>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</si>
  <si>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</si>
  <si>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</si>
  <si>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</si>
  <si>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</si>
  <si>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</si>
  <si>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</si>
  <si>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</si>
  <si>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</si>
  <si>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</si>
  <si>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</si>
  <si>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</si>
  <si>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</si>
  <si>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</si>
  <si>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</si>
  <si>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</si>
  <si>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</si>
  <si>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</si>
  <si>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</si>
  <si>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</si>
  <si>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</si>
  <si>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</si>
  <si>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</si>
  <si>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</si>
  <si>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</si>
  <si>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</si>
  <si>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</si>
  <si>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</si>
  <si>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</si>
  <si>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</si>
  <si>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</si>
  <si>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</si>
  <si>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</si>
  <si>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</si>
  <si>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</si>
  <si>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</si>
  <si>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</si>
  <si>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</si>
  <si>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</si>
  <si>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</si>
  <si>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</si>
  <si>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</si>
  <si>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</si>
  <si>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</si>
  <si>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</si>
  <si>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</si>
  <si>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</si>
  <si>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</si>
  <si>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</si>
  <si>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</si>
  <si>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</si>
  <si>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</si>
  <si>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</si>
  <si>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</si>
  <si>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</si>
  <si>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</si>
  <si>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</si>
  <si>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</si>
  <si>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</si>
  <si>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</si>
  <si>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</si>
  <si>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</si>
  <si>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</si>
  <si>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</si>
  <si>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</si>
  <si>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</si>
  <si>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</si>
  <si>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</si>
  <si>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</si>
  <si>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</si>
  <si>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</si>
  <si>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</si>
  <si>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</si>
  <si>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</si>
  <si>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</si>
  <si>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</si>
  <si>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</si>
  <si>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</si>
  <si>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</si>
  <si>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</si>
  <si>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</si>
  <si>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</si>
  <si>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</si>
  <si>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</si>
  <si>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</si>
  <si>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</si>
  <si>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</si>
  <si>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</si>
  <si>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</si>
  <si>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</si>
  <si>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</si>
  <si>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</si>
  <si>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</si>
  <si>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</si>
  <si>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</si>
  <si>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</si>
  <si>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</si>
  <si>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</si>
  <si>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</si>
  <si>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</si>
  <si>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</si>
  <si>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</si>
  <si>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</si>
  <si>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</si>
  <si>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</si>
  <si>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</si>
  <si>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</si>
  <si>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</si>
  <si>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</si>
  <si>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</si>
  <si>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</si>
  <si>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</si>
  <si>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</si>
  <si>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</si>
  <si>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</si>
  <si>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</si>
  <si>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</si>
  <si>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</si>
  <si>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</si>
  <si>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</si>
  <si>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</si>
  <si>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</si>
  <si>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</si>
  <si>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</si>
  <si>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</si>
  <si>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</si>
  <si>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</si>
  <si>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</si>
  <si>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</si>
  <si>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</si>
  <si>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</si>
  <si>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</si>
  <si>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</si>
  <si>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</si>
  <si>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</si>
  <si>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</si>
  <si>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</si>
  <si>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</si>
  <si>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</si>
  <si>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</si>
  <si>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</si>
  <si>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</si>
  <si>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</si>
  <si>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</si>
  <si>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</si>
  <si>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</si>
  <si>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</si>
  <si>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</si>
  <si>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</si>
  <si>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</si>
  <si>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</si>
  <si>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</si>
  <si>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</si>
  <si>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</si>
  <si>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</si>
  <si>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</si>
  <si>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</si>
  <si>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</si>
  <si>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</si>
  <si>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</si>
  <si>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</si>
  <si>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</si>
  <si>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</si>
  <si>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</si>
  <si>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</si>
  <si>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</si>
  <si>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</si>
  <si>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</si>
  <si>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</si>
  <si>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</si>
  <si>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</si>
  <si>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</si>
  <si>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</si>
  <si>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</si>
  <si>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</si>
  <si>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</si>
  <si>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</si>
  <si>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</si>
  <si>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</si>
  <si>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</si>
  <si>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</si>
  <si>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</si>
  <si>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</si>
  <si>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</si>
  <si>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</si>
  <si>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</si>
  <si>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</si>
  <si>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</si>
  <si>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</si>
  <si>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</si>
  <si>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</si>
  <si>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</si>
  <si>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</si>
  <si>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</si>
  <si>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</si>
  <si>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</si>
  <si>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</si>
  <si>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</si>
  <si>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</si>
  <si>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</si>
  <si>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</si>
  <si>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</si>
  <si>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</si>
  <si>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</si>
  <si>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</si>
  <si>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</si>
  <si>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</si>
  <si>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</si>
  <si>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</si>
  <si>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</si>
  <si>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</si>
  <si>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</si>
  <si>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</si>
  <si>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</si>
  <si>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</si>
  <si>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</si>
  <si>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</si>
  <si>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</si>
  <si>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</si>
  <si>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</si>
  <si>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</si>
  <si>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</si>
  <si>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</si>
  <si>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</si>
  <si>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</si>
  <si>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</si>
  <si>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</si>
  <si>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</si>
  <si>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</si>
  <si>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</si>
  <si>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</si>
  <si>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</si>
  <si>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</si>
  <si>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</si>
  <si>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</si>
  <si>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</si>
  <si>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</si>
  <si>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</si>
  <si>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</si>
  <si>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</si>
  <si>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</si>
  <si>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</si>
  <si>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</si>
  <si>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</si>
  <si>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</si>
  <si>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</si>
  <si>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</si>
  <si>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</si>
  <si>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</si>
  <si>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</si>
  <si>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</si>
  <si>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</si>
  <si>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</si>
  <si>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</si>
  <si>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</si>
  <si>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</si>
  <si>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</si>
  <si>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</si>
  <si>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</si>
  <si>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</si>
  <si>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</si>
  <si>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</si>
  <si>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</si>
  <si>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</si>
  <si>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</si>
  <si>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</si>
  <si>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</si>
  <si>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</si>
  <si>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</si>
  <si>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</si>
  <si>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</si>
  <si>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</si>
  <si>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</si>
  <si>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</si>
  <si>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</si>
  <si>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</si>
  <si>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</si>
  <si>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</si>
  <si>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</si>
  <si>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</si>
  <si>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</si>
  <si>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</si>
  <si>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</si>
  <si>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</si>
  <si>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</si>
  <si>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</si>
  <si>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</si>
  <si>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</si>
  <si>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</si>
  <si>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</si>
  <si>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</si>
  <si>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</si>
  <si>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</si>
  <si>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</si>
  <si>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</si>
  <si>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</si>
  <si>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</si>
  <si>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</si>
  <si>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</si>
  <si>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</si>
  <si>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</si>
  <si>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</si>
  <si>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</si>
  <si>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</si>
  <si>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</si>
  <si>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</si>
  <si>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</si>
  <si>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</si>
  <si>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</si>
  <si>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</si>
  <si>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</si>
  <si>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</si>
  <si>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</si>
  <si>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</si>
  <si>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</si>
  <si>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</si>
  <si>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</si>
  <si>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</si>
  <si>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</si>
  <si>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</si>
  <si>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</si>
  <si>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</si>
  <si>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</si>
  <si>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</si>
  <si>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</si>
  <si>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</si>
  <si>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</si>
  <si>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</si>
  <si>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</si>
  <si>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</si>
  <si>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</si>
  <si>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</si>
  <si>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</si>
  <si>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</si>
  <si>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</si>
  <si>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</si>
  <si>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</si>
  <si>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</si>
  <si>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</si>
  <si>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</si>
  <si>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</si>
  <si>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</si>
  <si>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</si>
  <si>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</si>
  <si>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</si>
  <si>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</si>
  <si>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</si>
  <si>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</si>
  <si>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</si>
  <si>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</si>
  <si>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</si>
  <si>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</si>
  <si>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</si>
  <si>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</si>
  <si>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</si>
  <si>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</si>
  <si>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</si>
  <si>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</si>
  <si>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</si>
  <si>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</si>
  <si>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</si>
  <si>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</si>
  <si>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</si>
  <si>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</si>
  <si>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</si>
  <si>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</si>
  <si>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</si>
  <si>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</si>
  <si>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</si>
  <si>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</si>
  <si>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</si>
  <si>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</si>
  <si>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</si>
  <si>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</si>
  <si>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</si>
  <si>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</si>
  <si>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</si>
  <si>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</si>
  <si>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</si>
  <si>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</si>
  <si>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</si>
  <si>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</si>
  <si>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</si>
  <si>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</si>
  <si>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</si>
  <si>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</si>
  <si>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</si>
  <si>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</si>
  <si>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</si>
  <si>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</si>
  <si>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</si>
  <si>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</si>
  <si>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</si>
  <si>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</si>
  <si>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</si>
  <si>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</si>
  <si>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</si>
  <si>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</si>
  <si>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</si>
  <si>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</si>
  <si>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</si>
  <si>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</si>
  <si>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</si>
  <si>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</si>
  <si>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</si>
  <si>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</si>
  <si>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</si>
  <si>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</si>
  <si>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</si>
  <si>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</si>
  <si>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</si>
  <si>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</si>
  <si>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</si>
  <si>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</si>
  <si>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</si>
  <si>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</si>
  <si>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</si>
  <si>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</si>
  <si>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</si>
  <si>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</si>
  <si>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</si>
  <si>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</si>
  <si>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</si>
  <si>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</si>
  <si>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</si>
  <si>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</si>
  <si>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</si>
  <si>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</si>
  <si>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</si>
  <si>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</si>
  <si>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</si>
  <si>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</si>
  <si>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</si>
  <si>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</si>
  <si>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</si>
  <si>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</si>
  <si>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</si>
  <si>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</si>
  <si>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</si>
  <si>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</si>
  <si>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</si>
  <si>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</si>
  <si>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</si>
  <si>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</si>
  <si>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</si>
  <si>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</si>
  <si>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</si>
  <si>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</si>
  <si>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</si>
  <si>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</si>
  <si>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</si>
  <si>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</si>
  <si>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</si>
  <si>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</si>
  <si>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</si>
  <si>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</si>
  <si>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</si>
  <si>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</si>
  <si>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</si>
  <si>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</si>
  <si>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</si>
  <si>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</si>
  <si>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</si>
  <si>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</si>
  <si>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</si>
  <si>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</si>
  <si>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</si>
  <si>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</si>
  <si>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</si>
  <si>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</si>
  <si>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</si>
  <si>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</si>
  <si>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</si>
  <si>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</si>
  <si>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</si>
  <si>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</si>
  <si>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</si>
  <si>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</si>
  <si>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</si>
  <si>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</si>
  <si>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</si>
  <si>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</si>
  <si>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</si>
  <si>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</si>
  <si>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</si>
  <si>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</si>
  <si>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</si>
  <si>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</si>
  <si>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</si>
  <si>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</si>
  <si>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</si>
  <si>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</si>
  <si>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</si>
  <si>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</si>
  <si>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</si>
  <si>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</si>
  <si>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</si>
  <si>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</si>
  <si>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</si>
  <si>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</si>
  <si>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</si>
  <si>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</si>
  <si>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</si>
  <si>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</si>
  <si>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</si>
  <si>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</si>
  <si>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</si>
  <si>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</si>
  <si>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</si>
  <si>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</si>
  <si>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</si>
  <si>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</si>
  <si>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</si>
  <si>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</si>
  <si>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</si>
  <si>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</si>
  <si>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</si>
  <si>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</si>
  <si>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</si>
  <si>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</si>
  <si>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</si>
  <si>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</si>
  <si>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</si>
  <si>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</si>
  <si>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</si>
  <si>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</si>
  <si>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</si>
  <si>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</si>
  <si>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</si>
  <si>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</si>
  <si>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</si>
  <si>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</si>
  <si>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</si>
  <si>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</si>
  <si>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</si>
  <si>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</si>
  <si>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</si>
  <si>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</si>
  <si>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</si>
  <si>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</si>
  <si>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</si>
  <si>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</si>
  <si>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</si>
  <si>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</si>
  <si>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</si>
  <si>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</si>
  <si>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</si>
  <si>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</si>
  <si>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</si>
  <si>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</si>
  <si>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</si>
  <si>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</si>
  <si>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</si>
  <si>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</si>
  <si>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</si>
  <si>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</si>
  <si>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</si>
  <si>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</si>
  <si>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</si>
  <si>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</si>
  <si>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</si>
  <si>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</si>
  <si>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</si>
  <si>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</si>
  <si>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</si>
  <si>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</si>
  <si>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</si>
  <si>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</si>
  <si>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</si>
  <si>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</si>
  <si>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</si>
  <si>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</si>
  <si>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</si>
  <si>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</si>
  <si>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</si>
  <si>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</si>
  <si>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</si>
  <si>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</si>
  <si>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</si>
  <si>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</si>
  <si>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</si>
  <si>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</si>
  <si>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</si>
  <si>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</si>
  <si>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</si>
  <si>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</si>
  <si>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</si>
  <si>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</si>
  <si>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</si>
  <si>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</si>
  <si>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</si>
  <si>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</si>
  <si>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</si>
  <si>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</si>
  <si>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</si>
  <si>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</si>
  <si>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</si>
  <si>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</si>
  <si>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</si>
  <si>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</si>
  <si>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</si>
  <si>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</si>
  <si>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</si>
  <si>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</si>
  <si>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</si>
  <si>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</si>
  <si>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</si>
  <si>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</si>
  <si>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</si>
  <si>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</si>
  <si>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</si>
  <si>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</si>
  <si>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</si>
  <si>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</si>
  <si>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</si>
  <si>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</si>
  <si>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</si>
  <si>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</si>
  <si>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</si>
  <si>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</si>
  <si>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</si>
  <si>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</si>
  <si>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</si>
  <si>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</si>
  <si>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</si>
  <si>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</si>
  <si>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</si>
  <si>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</si>
  <si>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</si>
  <si>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</si>
  <si>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</si>
  <si>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</si>
  <si>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</si>
  <si>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</si>
  <si>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</si>
  <si>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</si>
  <si>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</si>
  <si>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</si>
  <si>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</si>
  <si>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</si>
  <si>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</si>
  <si>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</si>
  <si>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</si>
  <si>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</si>
  <si>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</si>
  <si>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</si>
  <si>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</si>
  <si>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</si>
  <si>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</si>
  <si>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</si>
  <si>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</si>
  <si>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</si>
  <si>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</si>
  <si>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</si>
  <si>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</si>
  <si>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</si>
  <si>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</si>
  <si>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</si>
  <si>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</si>
  <si>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</si>
  <si>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</si>
  <si>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</si>
  <si>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</si>
  <si>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</si>
  <si>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</si>
  <si>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</si>
  <si>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</si>
  <si>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</si>
  <si>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</si>
  <si>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</si>
  <si>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</si>
  <si>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</si>
  <si>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</si>
  <si>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</si>
  <si>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</si>
  <si>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</si>
  <si>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</si>
  <si>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</si>
  <si>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</si>
  <si>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</si>
  <si>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</si>
  <si>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</si>
  <si>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</si>
  <si>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</si>
  <si>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</si>
  <si>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</si>
  <si>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</si>
  <si>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</si>
  <si>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</si>
  <si>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</si>
  <si>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</si>
  <si>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</si>
  <si>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</si>
  <si>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</si>
  <si>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</si>
  <si>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</si>
  <si>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</si>
  <si>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</si>
  <si>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</si>
  <si>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</si>
  <si>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</si>
  <si>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</si>
  <si>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</si>
  <si>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</si>
  <si>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</si>
  <si>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</si>
  <si>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</si>
  <si>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</si>
  <si>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</si>
  <si>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</si>
  <si>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</si>
  <si>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</si>
  <si>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</si>
  <si>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</si>
  <si>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</si>
  <si>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</si>
  <si>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</si>
  <si>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</si>
  <si>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</si>
  <si>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</si>
  <si>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</si>
  <si>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</si>
  <si>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</si>
  <si>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</si>
  <si>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</si>
  <si>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</si>
  <si>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</si>
  <si>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</si>
  <si>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</si>
  <si>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</si>
  <si>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</si>
  <si>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</si>
  <si>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</si>
  <si>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</si>
  <si>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</si>
  <si>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</si>
  <si>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</si>
  <si>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</si>
  <si>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</si>
  <si>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</si>
  <si>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</si>
  <si>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</si>
  <si>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</si>
  <si>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</si>
  <si>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</si>
  <si>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</si>
  <si>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</si>
  <si>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</si>
  <si>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</si>
  <si>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</si>
  <si>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</si>
  <si>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</si>
  <si>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</si>
  <si>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</si>
  <si>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</si>
  <si>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</si>
  <si>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</si>
  <si>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</si>
  <si>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</si>
  <si>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</si>
  <si>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</si>
  <si>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</si>
  <si>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</si>
  <si>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</si>
  <si>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</si>
  <si>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</si>
  <si>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</si>
  <si>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</si>
  <si>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</si>
  <si>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</si>
  <si>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</si>
  <si>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</si>
  <si>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</si>
  <si>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</si>
  <si>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</si>
  <si>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</si>
  <si>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</si>
  <si>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</si>
  <si>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</si>
  <si>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</si>
  <si>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</si>
  <si>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</si>
  <si>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</si>
  <si>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</si>
  <si>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</si>
  <si>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</si>
  <si>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</si>
  <si>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</si>
  <si>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</si>
  <si>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</si>
  <si>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</si>
  <si>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</si>
  <si>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</si>
  <si>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</si>
  <si>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</si>
  <si>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</si>
  <si>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</si>
  <si>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</si>
  <si>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</si>
  <si>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</si>
  <si>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</si>
  <si>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</si>
  <si>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</si>
  <si>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</si>
  <si>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</si>
  <si>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</si>
  <si>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</si>
  <si>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</si>
  <si>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</si>
  <si>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</si>
  <si>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</si>
  <si>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</si>
  <si>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</si>
  <si>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</si>
  <si>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</si>
  <si>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</si>
  <si>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</si>
  <si>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</si>
  <si>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</si>
  <si>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</si>
  <si>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</si>
  <si>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</si>
  <si>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</si>
  <si>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</si>
  <si>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</si>
  <si>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</si>
  <si>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</si>
  <si>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</si>
  <si>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</si>
  <si>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</si>
  <si>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</si>
  <si>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</si>
  <si>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</si>
  <si>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</si>
  <si>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</si>
  <si>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</si>
  <si>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</si>
  <si>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</si>
  <si>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</si>
  <si>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</si>
  <si>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</si>
  <si>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</si>
  <si>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</si>
  <si>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</si>
  <si>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</si>
  <si>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</si>
  <si>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</si>
  <si>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</si>
  <si>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</si>
  <si>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</si>
  <si>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</si>
  <si>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</si>
  <si>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</si>
  <si>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</si>
  <si>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</si>
  <si>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</si>
  <si>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</si>
  <si>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</si>
  <si>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</si>
  <si>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</si>
  <si>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</si>
  <si>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</si>
  <si>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</si>
  <si>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</si>
  <si>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</si>
  <si>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</si>
  <si>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</si>
  <si>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</si>
  <si>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</si>
  <si>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</si>
  <si>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</si>
  <si>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</si>
  <si>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</si>
  <si>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</si>
  <si>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</si>
  <si>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</si>
  <si>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</si>
  <si>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</si>
  <si>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</si>
  <si>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</si>
  <si>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</si>
  <si>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</si>
  <si>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</si>
  <si>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</si>
  <si>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</si>
  <si>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</si>
  <si>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</si>
  <si>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</si>
  <si>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</si>
  <si>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</si>
  <si>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</si>
  <si>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</si>
  <si>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</si>
  <si>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</si>
  <si>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</si>
  <si>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</si>
  <si>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</si>
  <si>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</si>
  <si>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</si>
  <si>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</si>
  <si>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</si>
  <si>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</si>
  <si>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</si>
  <si>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</si>
  <si>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</si>
  <si>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</si>
  <si>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</si>
  <si>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</si>
  <si>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</si>
  <si>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</si>
  <si>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</si>
  <si>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</si>
  <si>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</si>
  <si>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</si>
  <si>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</si>
  <si>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</si>
  <si>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</si>
  <si>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</si>
  <si>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</si>
  <si>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</si>
  <si>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</si>
  <si>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</si>
  <si>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</si>
  <si>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</si>
  <si>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</si>
  <si>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</si>
  <si>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</si>
  <si>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</si>
  <si>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</si>
  <si>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</si>
  <si>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</si>
  <si>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</si>
  <si>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</si>
  <si>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</si>
  <si>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</si>
  <si>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</si>
  <si>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</si>
  <si>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</si>
  <si>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</si>
  <si>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</si>
  <si>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</si>
  <si>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</si>
  <si>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</si>
  <si>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</si>
  <si>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</si>
  <si>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</si>
  <si>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</si>
  <si>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</si>
  <si>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</si>
  <si>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</si>
  <si>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</si>
  <si>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</si>
  <si>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</si>
  <si>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</si>
  <si>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</si>
  <si>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</si>
  <si>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</si>
  <si>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</si>
  <si>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</si>
  <si>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</si>
  <si>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</si>
  <si>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</si>
  <si>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</si>
  <si>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</si>
  <si>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</si>
  <si>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</si>
  <si>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</si>
  <si>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</si>
  <si>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</si>
  <si>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</si>
  <si>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</si>
  <si>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</si>
  <si>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</si>
  <si>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</si>
  <si>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</si>
  <si>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</si>
  <si>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</si>
  <si>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</si>
  <si>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</si>
  <si>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</si>
  <si>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</si>
  <si>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</si>
  <si>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</si>
  <si>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</si>
  <si>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</si>
  <si>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</si>
  <si>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</si>
  <si>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</si>
  <si>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</si>
  <si>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</si>
  <si>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</si>
  <si>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</si>
  <si>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</si>
  <si>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</si>
  <si>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</si>
  <si>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</si>
  <si>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</si>
  <si>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</si>
  <si>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</si>
  <si>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</si>
  <si>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</si>
  <si>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</si>
  <si>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</si>
  <si>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</si>
  <si>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</si>
  <si>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</si>
  <si>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</si>
  <si>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</si>
  <si>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</si>
  <si>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</si>
  <si>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</si>
  <si>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</si>
  <si>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</si>
  <si>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</si>
  <si>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</si>
  <si>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</si>
  <si>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</si>
  <si>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</si>
  <si>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</si>
  <si>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</si>
  <si>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</si>
  <si>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</si>
  <si>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</si>
  <si>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</si>
  <si>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</si>
  <si>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</si>
  <si>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</si>
  <si>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</si>
  <si>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</si>
  <si>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</si>
  <si>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</si>
  <si>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</si>
  <si>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</si>
  <si>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</si>
  <si>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</si>
  <si>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</si>
  <si>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</si>
  <si>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</si>
  <si>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</si>
  <si>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</si>
  <si>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</si>
  <si>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</si>
  <si>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</si>
  <si>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</si>
  <si>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</si>
  <si>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</si>
  <si>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</si>
  <si>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</si>
  <si>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</si>
  <si>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</si>
  <si>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</si>
  <si>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</si>
  <si>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</si>
  <si>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</si>
  <si>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</si>
  <si>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</si>
  <si>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</si>
  <si>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</si>
  <si>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</si>
  <si>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</si>
  <si>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</si>
  <si>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</si>
  <si>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</si>
  <si>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</si>
  <si>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</si>
  <si>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</si>
  <si>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</si>
  <si>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</si>
  <si>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</si>
  <si>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</si>
  <si>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</si>
  <si>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</si>
  <si>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</si>
  <si>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</si>
  <si>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</si>
  <si>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</si>
  <si>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</si>
  <si>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</si>
  <si>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</si>
  <si>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</si>
  <si>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</si>
  <si>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</si>
  <si>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</si>
  <si>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</si>
  <si>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</si>
  <si>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</si>
  <si>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</si>
  <si>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</si>
  <si>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</si>
  <si>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</si>
  <si>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</si>
  <si>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</si>
  <si>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</si>
  <si>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</si>
  <si>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</si>
  <si>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</si>
  <si>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</si>
  <si>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</si>
  <si>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</si>
  <si>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</si>
  <si>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</si>
  <si>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</si>
  <si>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</si>
  <si>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</si>
  <si>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</si>
  <si>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</si>
  <si>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</si>
  <si>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</si>
  <si>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</si>
  <si>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</si>
  <si>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</si>
  <si>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</si>
  <si>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</si>
  <si>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</si>
  <si>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</si>
  <si>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</si>
  <si>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</si>
  <si>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</si>
  <si>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</si>
  <si>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</si>
  <si>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</si>
  <si>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</si>
  <si>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</si>
  <si>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</si>
  <si>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</si>
  <si>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</si>
  <si>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</si>
  <si>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</si>
  <si>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</si>
  <si>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</si>
  <si>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</si>
  <si>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</si>
  <si>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</si>
  <si>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</si>
  <si>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</si>
  <si>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</si>
  <si>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</si>
  <si>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</si>
  <si>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</si>
  <si>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</si>
  <si>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</si>
  <si>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</si>
  <si>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</si>
  <si>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</si>
  <si>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</si>
  <si>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</si>
  <si>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</si>
  <si>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</si>
  <si>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</si>
  <si>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</si>
  <si>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</si>
  <si>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</si>
  <si>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</si>
  <si>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</si>
  <si>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</si>
  <si>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</si>
  <si>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</si>
  <si>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</si>
  <si>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</si>
  <si>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</si>
  <si>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</si>
  <si>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</si>
  <si>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</si>
  <si>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</si>
  <si>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</si>
  <si>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</si>
  <si>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</si>
  <si>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</si>
  <si>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</si>
  <si>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</si>
  <si>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</si>
  <si>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</si>
  <si>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</si>
  <si>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</si>
  <si>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</si>
  <si>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</si>
  <si>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</si>
  <si>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</si>
  <si>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</si>
  <si>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</si>
  <si>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</si>
  <si>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</si>
  <si>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</si>
  <si>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</si>
  <si>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</si>
  <si>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</si>
  <si>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</si>
  <si>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</si>
  <si>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</si>
  <si>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</si>
  <si>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</si>
  <si>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</si>
  <si>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</si>
  <si>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</si>
  <si>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</si>
  <si>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</si>
  <si>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</si>
  <si>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</si>
  <si>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</si>
  <si>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</si>
  <si>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</si>
  <si>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</si>
  <si>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</si>
  <si>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</si>
  <si>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</si>
  <si>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</si>
  <si>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</si>
  <si>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</si>
  <si>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</si>
  <si>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</si>
  <si>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</si>
  <si>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</si>
  <si>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</si>
  <si>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</si>
  <si>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</si>
  <si>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</si>
  <si>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</si>
  <si>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</si>
  <si>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</si>
  <si>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</si>
  <si>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</si>
  <si>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</si>
  <si>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</si>
  <si>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</si>
  <si>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</si>
  <si>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</si>
  <si>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</si>
  <si>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</si>
  <si>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</si>
  <si>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</si>
  <si>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</si>
  <si>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</si>
  <si>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</si>
  <si>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</si>
  <si>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</si>
  <si>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</si>
  <si>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</si>
  <si>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</si>
  <si>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</si>
  <si>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</si>
  <si>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</si>
  <si>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</si>
  <si>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</si>
  <si>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</si>
  <si>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</si>
  <si>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</si>
  <si>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</si>
  <si>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</si>
  <si>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</si>
  <si>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</si>
  <si>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</si>
  <si>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</si>
  <si>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</si>
  <si>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</si>
  <si>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</si>
  <si>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</si>
  <si>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</si>
  <si>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</si>
  <si>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</si>
  <si>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</si>
  <si>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</si>
  <si>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</si>
  <si>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</si>
  <si>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</si>
  <si>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</si>
  <si>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</si>
  <si>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</si>
  <si>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</si>
  <si>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</si>
  <si>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</si>
  <si>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</si>
  <si>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</si>
  <si>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</si>
  <si>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</si>
  <si>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</si>
  <si>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</si>
  <si>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</si>
  <si>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</si>
  <si>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</si>
  <si>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</si>
  <si>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</si>
  <si>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</si>
  <si>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</si>
  <si>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</si>
  <si>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</si>
  <si>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</si>
  <si>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</si>
  <si>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</si>
  <si>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</si>
  <si>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</si>
  <si>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</si>
  <si>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</si>
  <si>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</si>
  <si>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</si>
  <si>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</si>
  <si>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</si>
  <si>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</si>
  <si>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</si>
  <si>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</si>
  <si>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</si>
  <si>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</si>
  <si>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</si>
  <si>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</si>
  <si>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</si>
  <si>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</si>
  <si>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</si>
  <si>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</si>
  <si>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</si>
  <si>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</si>
  <si>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</si>
  <si>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</si>
  <si>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</si>
  <si>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</si>
  <si>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</si>
  <si>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</si>
  <si>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</si>
  <si>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</si>
  <si>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</si>
  <si>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</si>
  <si>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</si>
  <si>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</si>
  <si>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</si>
  <si>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</si>
  <si>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</si>
  <si>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</si>
  <si>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</si>
  <si>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</si>
  <si>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</si>
  <si>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</si>
  <si>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</si>
  <si>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</si>
  <si>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</si>
  <si>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</si>
  <si>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</si>
  <si>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</si>
  <si>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</si>
  <si>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</si>
  <si>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</si>
  <si>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</si>
  <si>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</si>
  <si>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</si>
  <si>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</si>
  <si>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</si>
  <si>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</si>
  <si>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</si>
  <si>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</si>
  <si>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</si>
  <si>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</si>
  <si>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</si>
  <si>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</si>
  <si>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</si>
  <si>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</si>
  <si>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</si>
  <si>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</si>
  <si>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</si>
  <si>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</si>
  <si>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</si>
  <si>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</si>
  <si>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</si>
  <si>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</si>
  <si>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</si>
  <si>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</si>
  <si>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</si>
  <si>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</si>
  <si>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</si>
  <si>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</si>
  <si>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</si>
  <si>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</si>
  <si>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</si>
  <si>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</si>
  <si>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</si>
  <si>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</si>
  <si>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</si>
  <si>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</si>
  <si>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</si>
  <si>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</si>
  <si>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</si>
  <si>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</si>
  <si>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</si>
  <si>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</si>
  <si>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</si>
  <si>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</si>
  <si>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</si>
  <si>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</si>
  <si>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</si>
  <si>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</si>
  <si>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</si>
  <si>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</si>
  <si>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</si>
  <si>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</si>
  <si>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</si>
  <si>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</si>
  <si>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</si>
  <si>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</si>
  <si>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</si>
  <si>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</si>
  <si>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</si>
  <si>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</si>
  <si>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</si>
  <si>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</si>
  <si>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</si>
  <si>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</si>
  <si>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</si>
  <si>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</si>
  <si>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</si>
  <si>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</si>
  <si>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</si>
  <si>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</si>
  <si>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</si>
  <si>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</si>
  <si>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</si>
  <si>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</si>
  <si>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</si>
  <si>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</si>
  <si>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</si>
  <si>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</si>
  <si>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</si>
  <si>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</si>
  <si>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</si>
  <si>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</si>
  <si>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</si>
  <si>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</si>
  <si>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</si>
  <si>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</si>
  <si>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</si>
  <si>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</si>
  <si>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</si>
  <si>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</si>
  <si>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</si>
  <si>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</si>
  <si>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</si>
  <si>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</si>
  <si>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</si>
  <si>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</si>
  <si>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</si>
  <si>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</si>
  <si>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</si>
  <si>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</si>
  <si>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</si>
  <si>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</si>
  <si>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</si>
  <si>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</si>
  <si>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</si>
  <si>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</si>
  <si>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</si>
  <si>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</si>
  <si>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</si>
  <si>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</si>
  <si>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</si>
  <si>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</si>
  <si>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</si>
  <si>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</si>
  <si>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</si>
  <si>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</si>
  <si>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</si>
  <si>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</si>
  <si>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</si>
  <si>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</si>
  <si>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</si>
  <si>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</si>
  <si>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</si>
  <si>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</si>
  <si>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</si>
  <si>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</si>
  <si>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</si>
  <si>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</si>
  <si>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</si>
  <si>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</si>
  <si>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</si>
  <si>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</si>
  <si>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</si>
  <si>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</si>
  <si>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</si>
  <si>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</si>
  <si>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</si>
  <si>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</si>
  <si>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</si>
  <si>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</si>
  <si>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</si>
  <si>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</si>
  <si>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</si>
  <si>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</si>
  <si>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</si>
  <si>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</si>
  <si>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</si>
  <si>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</si>
  <si>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</si>
  <si>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</si>
  <si>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</si>
  <si>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</si>
  <si>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</si>
  <si>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</si>
  <si>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</si>
  <si>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</si>
  <si>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</si>
  <si>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</si>
  <si>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</si>
  <si>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</si>
  <si>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</si>
  <si>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</si>
  <si>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</si>
  <si>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</si>
  <si>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</si>
  <si>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</si>
  <si>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</si>
  <si>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</si>
  <si>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</si>
  <si>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</si>
  <si>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</si>
  <si>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</si>
  <si>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</si>
  <si>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</si>
  <si>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</si>
  <si>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</si>
  <si>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</si>
  <si>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</si>
  <si>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</si>
  <si>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</si>
  <si>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</si>
  <si>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</si>
  <si>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</si>
  <si>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</si>
  <si>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</si>
  <si>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</si>
  <si>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</si>
  <si>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</si>
  <si>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</si>
  <si>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</si>
  <si>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</si>
  <si>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</si>
  <si>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</si>
  <si>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</si>
  <si>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</si>
  <si>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</si>
  <si>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</si>
  <si>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</si>
  <si>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</si>
  <si>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</si>
  <si>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</si>
  <si>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</si>
  <si>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</si>
  <si>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</si>
  <si>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</si>
  <si>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</si>
  <si>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</si>
  <si>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</si>
  <si>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</si>
  <si>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</si>
  <si>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</si>
  <si>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</si>
  <si>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</si>
  <si>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</si>
  <si>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</si>
  <si>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</si>
  <si>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</si>
  <si>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</si>
  <si>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</si>
  <si>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</si>
  <si>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</si>
  <si>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</si>
  <si>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</si>
  <si>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</si>
  <si>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</si>
  <si>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</si>
  <si>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</si>
  <si>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</si>
  <si>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</si>
  <si>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</si>
  <si>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</si>
  <si>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</si>
  <si>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</si>
  <si>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</si>
  <si>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</si>
  <si>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</si>
  <si>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</si>
  <si>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</si>
  <si>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</si>
  <si>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</si>
  <si>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</si>
  <si>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</si>
  <si>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</si>
  <si>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</si>
  <si>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</si>
  <si>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</si>
  <si>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</si>
  <si>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</si>
  <si>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</si>
  <si>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</si>
  <si>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</si>
  <si>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</si>
  <si>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</si>
  <si>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</si>
  <si>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</si>
  <si>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</si>
  <si>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</si>
  <si>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</si>
  <si>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</si>
  <si>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</si>
  <si>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</si>
  <si>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</si>
  <si>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</si>
  <si>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</si>
  <si>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</si>
  <si>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</si>
  <si>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</si>
  <si>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</si>
  <si>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</si>
  <si>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</si>
  <si>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</si>
  <si>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</si>
  <si>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</si>
  <si>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</si>
  <si>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</si>
  <si>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</si>
  <si>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</si>
  <si>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</si>
  <si>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</si>
  <si>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</si>
  <si>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</si>
  <si>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</si>
  <si>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</si>
  <si>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</si>
  <si>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</si>
  <si>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</si>
  <si>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</si>
  <si>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</si>
  <si>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</si>
  <si>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</si>
  <si>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</si>
  <si>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</si>
  <si>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</si>
  <si>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</si>
  <si>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</si>
  <si>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</si>
  <si>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</si>
  <si>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</si>
  <si>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</si>
  <si>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</si>
  <si>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</si>
  <si>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</si>
  <si>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</si>
  <si>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</si>
  <si>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</si>
  <si>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</si>
  <si>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</si>
  <si>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</si>
  <si>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</si>
  <si>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</si>
  <si>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</si>
  <si>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</si>
  <si>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</si>
  <si>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</si>
  <si>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</si>
  <si>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</si>
  <si>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</si>
  <si>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</si>
  <si>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</si>
  <si>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</si>
  <si>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</si>
  <si>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</si>
  <si>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</si>
  <si>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</si>
  <si>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</si>
  <si>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</si>
  <si>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</si>
  <si>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</si>
  <si>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</si>
  <si>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</si>
  <si>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</si>
  <si>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</si>
  <si>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</si>
  <si>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</si>
  <si>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</si>
  <si>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</si>
  <si>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</si>
  <si>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</si>
  <si>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</si>
  <si>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</si>
  <si>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</si>
  <si>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</si>
  <si>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</si>
  <si>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</si>
  <si>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</si>
  <si>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</si>
  <si>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</si>
  <si>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</si>
  <si>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</si>
  <si>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</si>
  <si>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</si>
  <si>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</si>
  <si>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</si>
  <si>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</si>
  <si>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</si>
  <si>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</si>
  <si>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</si>
  <si>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</si>
  <si>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</si>
  <si>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</si>
  <si>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</si>
  <si>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</si>
  <si>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</si>
  <si>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</si>
  <si>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</si>
  <si>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</si>
  <si>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</si>
  <si>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</si>
  <si>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</si>
  <si>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</si>
  <si>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</si>
  <si>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</si>
  <si>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</si>
  <si>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</si>
  <si>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</si>
  <si>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</si>
  <si>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</si>
  <si>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</si>
  <si>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</si>
  <si>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</si>
  <si>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</si>
  <si>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</si>
  <si>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</si>
  <si>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</si>
  <si>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</si>
  <si>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</si>
  <si>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</si>
  <si>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</si>
  <si>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</si>
  <si>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</si>
  <si>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</si>
  <si>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</si>
  <si>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</si>
  <si>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</si>
  <si>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</si>
  <si>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</si>
  <si>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</si>
  <si>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</si>
  <si>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</si>
  <si>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</si>
  <si>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</si>
  <si>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</si>
  <si>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</si>
  <si>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</si>
  <si>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</si>
  <si>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</si>
  <si>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</si>
  <si>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</si>
  <si>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</si>
  <si>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</si>
  <si>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</si>
  <si>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</si>
  <si>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</si>
  <si>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</si>
  <si>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</si>
  <si>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</si>
  <si>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</si>
  <si>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</si>
  <si>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</si>
  <si>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</si>
  <si>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</si>
  <si>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</si>
  <si>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</si>
  <si>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</si>
  <si>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</si>
  <si>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</si>
  <si>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</si>
  <si>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</si>
  <si>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</si>
  <si>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</si>
  <si>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</si>
  <si>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</si>
  <si>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</si>
  <si>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</si>
  <si>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</si>
  <si>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</si>
  <si>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</si>
  <si>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</si>
  <si>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</si>
  <si>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</si>
  <si>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</si>
  <si>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</si>
  <si>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</si>
  <si>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</si>
  <si>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</si>
  <si>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</si>
  <si>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</si>
  <si>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</si>
  <si>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</si>
  <si>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</si>
  <si>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</si>
  <si>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</si>
  <si>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</si>
  <si>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</si>
  <si>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</si>
  <si>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</si>
  <si>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</si>
  <si>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</si>
  <si>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</si>
  <si>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</si>
  <si>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</si>
  <si>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</si>
  <si>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</si>
  <si>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</si>
  <si>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</si>
  <si>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</si>
  <si>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</si>
  <si>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</si>
  <si>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</si>
  <si>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</si>
  <si>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</si>
  <si>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</si>
  <si>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</si>
  <si>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</si>
  <si>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</si>
  <si>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</si>
  <si>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</si>
  <si>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</si>
  <si>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</si>
  <si>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</si>
  <si>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</si>
  <si>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</si>
  <si>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</si>
  <si>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</si>
  <si>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</si>
  <si>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</si>
  <si>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</si>
  <si>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</si>
  <si>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</si>
  <si>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</si>
  <si>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</si>
  <si>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</si>
  <si>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</si>
  <si>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</si>
  <si>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</si>
  <si>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</si>
  <si>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</si>
  <si>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</si>
  <si>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</si>
  <si>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</si>
  <si>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</si>
  <si>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</si>
  <si>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</si>
  <si>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</si>
  <si>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</si>
  <si>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</si>
  <si>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</si>
  <si>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</si>
  <si>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</si>
  <si>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</si>
  <si>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</si>
  <si>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</si>
  <si>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</si>
  <si>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</si>
  <si>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</si>
  <si>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</si>
  <si>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</si>
  <si>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</si>
  <si>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</si>
  <si>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</si>
  <si>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</si>
  <si>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</si>
  <si>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</si>
  <si>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</si>
  <si>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</si>
  <si>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</si>
  <si>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</si>
  <si>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</si>
  <si>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</si>
  <si>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</si>
  <si>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</si>
  <si>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</si>
  <si>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</si>
  <si>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</si>
  <si>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</si>
  <si>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</si>
  <si>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</si>
  <si>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</si>
  <si>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</si>
  <si>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</si>
  <si>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</si>
  <si>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</si>
  <si>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</si>
  <si>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</si>
  <si>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</si>
  <si>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</si>
  <si>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</si>
  <si>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</si>
  <si>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</si>
  <si>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</si>
  <si>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</si>
  <si>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</si>
  <si>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</si>
  <si>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</si>
  <si>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</si>
  <si>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</si>
  <si>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</si>
  <si>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</si>
  <si>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</si>
  <si>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</si>
  <si>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</si>
  <si>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</si>
  <si>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</si>
  <si>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</si>
  <si>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</si>
  <si>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</si>
  <si>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</si>
  <si>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</si>
  <si>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</si>
  <si>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</si>
  <si>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</si>
  <si>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</si>
  <si>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</si>
  <si>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</si>
  <si>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</si>
  <si>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</si>
  <si>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</si>
  <si>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</si>
  <si>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</si>
  <si>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</si>
  <si>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</si>
  <si>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</si>
  <si>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</si>
  <si>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</si>
  <si>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</si>
  <si>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</si>
  <si>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</si>
  <si>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</si>
  <si>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</si>
  <si>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</si>
  <si>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</si>
  <si>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</si>
  <si>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</si>
  <si>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</si>
  <si>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</si>
  <si>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</si>
  <si>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</si>
  <si>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</si>
  <si>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</si>
  <si>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</si>
  <si>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</si>
  <si>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</si>
  <si>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</si>
  <si>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</si>
  <si>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</si>
  <si>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</si>
  <si>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</si>
  <si>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</si>
  <si>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</si>
  <si>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</si>
  <si>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</si>
  <si>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</si>
  <si>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</si>
  <si>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</si>
  <si>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</si>
  <si>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</si>
  <si>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</si>
  <si>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</si>
  <si>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</si>
  <si>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</si>
  <si>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</si>
  <si>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</si>
  <si>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</si>
  <si>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</si>
  <si>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</si>
  <si>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</si>
  <si>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</si>
  <si>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</si>
  <si>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</si>
  <si>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</si>
  <si>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</si>
  <si>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</si>
  <si>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</si>
  <si>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</si>
  <si>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</si>
  <si>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</si>
  <si>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</si>
  <si>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</si>
  <si>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</si>
  <si>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</si>
  <si>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</si>
  <si>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</si>
  <si>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</si>
  <si>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</si>
  <si>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</si>
  <si>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</si>
  <si>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</si>
  <si>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</si>
  <si>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</si>
  <si>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</si>
  <si>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</si>
  <si>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</si>
  <si>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</si>
  <si>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</si>
  <si>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</si>
  <si>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</si>
  <si>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</si>
  <si>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</si>
  <si>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</si>
  <si>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</si>
  <si>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</si>
  <si>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</si>
  <si>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</si>
  <si>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</si>
  <si>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</si>
  <si>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</si>
  <si>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</si>
  <si>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</si>
  <si>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</si>
  <si>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</si>
  <si>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</si>
  <si>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</si>
  <si>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</si>
  <si>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</si>
  <si>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</si>
  <si>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</si>
  <si>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</si>
  <si>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</si>
  <si>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</si>
  <si>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</si>
  <si>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</si>
  <si>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</si>
  <si>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</si>
  <si>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</si>
  <si>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</si>
  <si>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</si>
  <si>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</si>
  <si>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</si>
  <si>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</si>
  <si>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</si>
  <si>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</si>
  <si>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</si>
  <si>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</si>
  <si>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</si>
  <si>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</si>
  <si>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</si>
  <si>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</si>
  <si>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</si>
  <si>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</si>
  <si>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</si>
  <si>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</si>
  <si>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</si>
  <si>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</si>
  <si>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</si>
  <si>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</si>
  <si>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</si>
  <si>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</si>
  <si>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</si>
  <si>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</si>
  <si>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</si>
  <si>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</si>
  <si>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</si>
  <si>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</si>
  <si>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</si>
  <si>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</si>
  <si>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</si>
  <si>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</si>
  <si>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</si>
  <si>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</si>
  <si>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</si>
  <si>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</si>
  <si>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</si>
  <si>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</si>
  <si>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</si>
  <si>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</si>
  <si>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</si>
  <si>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</si>
  <si>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</si>
  <si>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</si>
  <si>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</si>
  <si>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</si>
  <si>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</si>
  <si>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</si>
  <si>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</si>
  <si>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</si>
  <si>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</si>
  <si>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</si>
  <si>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</si>
  <si>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</si>
  <si>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</si>
  <si>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</si>
  <si>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</si>
  <si>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</si>
  <si>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</si>
  <si>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</si>
  <si>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</si>
  <si>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</si>
  <si>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</si>
  <si>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</si>
  <si>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</si>
  <si>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</si>
  <si>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</si>
  <si>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</si>
  <si>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</si>
  <si>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</si>
  <si>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</si>
  <si>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</si>
  <si>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</si>
  <si>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</si>
  <si>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</si>
  <si>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</si>
  <si>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</si>
  <si>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</si>
  <si>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</si>
  <si>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</si>
  <si>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</si>
  <si>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</si>
  <si>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</si>
  <si>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</si>
  <si>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</si>
  <si>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</si>
  <si>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</si>
  <si>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</si>
  <si>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</si>
  <si>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</si>
  <si>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</si>
  <si>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</si>
  <si>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</si>
  <si>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</si>
  <si>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</si>
  <si>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</si>
  <si>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</si>
  <si>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</si>
  <si>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</si>
  <si>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</si>
  <si>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</si>
  <si>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</si>
  <si>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</si>
  <si>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</si>
  <si>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</si>
  <si>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</si>
  <si>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</si>
  <si>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</si>
  <si>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</si>
  <si>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</si>
  <si>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</si>
  <si>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</si>
  <si>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</si>
  <si>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</si>
  <si>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</si>
  <si>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</si>
  <si>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</si>
  <si>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</si>
  <si>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</si>
  <si>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</si>
  <si>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</si>
  <si>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</si>
  <si>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</si>
  <si>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</si>
  <si>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</si>
  <si>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</si>
  <si>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</si>
  <si>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</si>
  <si>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</si>
  <si>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</si>
  <si>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</si>
  <si>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</si>
  <si>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</si>
  <si>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</si>
  <si>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</si>
  <si>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</si>
  <si>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</si>
  <si>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</si>
  <si>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</si>
  <si>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</si>
  <si>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</si>
  <si>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</si>
  <si>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</si>
  <si>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</si>
  <si>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</si>
  <si>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</si>
  <si>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</si>
  <si>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</si>
  <si>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</si>
  <si>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</si>
  <si>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</si>
  <si>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</si>
  <si>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</si>
  <si>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</si>
  <si>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</si>
  <si>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</si>
  <si>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</si>
  <si>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</si>
  <si>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</si>
  <si>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</si>
  <si>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</si>
  <si>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</si>
  <si>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</si>
  <si>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</si>
  <si>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</si>
  <si>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</si>
  <si>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</si>
  <si>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</si>
  <si>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</si>
  <si>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</si>
  <si>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</si>
  <si>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</si>
  <si>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</si>
  <si>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</si>
  <si>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</si>
  <si>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</si>
  <si>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</si>
  <si>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</si>
  <si>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</si>
  <si>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</si>
  <si>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</si>
  <si>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</si>
  <si>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</si>
  <si>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</si>
  <si>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</si>
  <si>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</si>
  <si>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</si>
  <si>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</si>
  <si>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</si>
  <si>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</si>
  <si>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</si>
  <si>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</si>
  <si>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</si>
  <si>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</si>
  <si>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</si>
  <si>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</si>
  <si>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</si>
  <si>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</si>
  <si>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</si>
  <si>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</si>
  <si>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</si>
  <si>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</si>
  <si>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</si>
  <si>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</si>
  <si>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</si>
  <si>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</si>
  <si>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</si>
  <si>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</si>
  <si>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</si>
  <si>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</si>
  <si>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</si>
  <si>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</si>
  <si>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</si>
  <si>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</si>
  <si>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</si>
  <si>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</si>
  <si>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</si>
  <si>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</si>
  <si>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</si>
  <si>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</si>
  <si>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</si>
  <si>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</si>
  <si>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</si>
  <si>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</si>
  <si>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</si>
  <si>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</si>
  <si>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</si>
  <si>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</si>
  <si>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</si>
  <si>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</si>
  <si>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</si>
  <si>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</si>
  <si>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</si>
  <si>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</si>
  <si>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</si>
  <si>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</si>
  <si>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</si>
  <si>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</si>
  <si>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</si>
  <si>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</si>
  <si>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</si>
  <si>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</si>
  <si>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</si>
  <si>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</si>
  <si>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</si>
  <si>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</si>
  <si>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</si>
  <si>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</si>
  <si>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</si>
  <si>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</si>
  <si>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</si>
  <si>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</si>
  <si>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</si>
  <si>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</si>
  <si>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</si>
  <si>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</si>
  <si>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</si>
  <si>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</si>
  <si>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</si>
  <si>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</si>
  <si>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</si>
  <si>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</si>
  <si>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</si>
  <si>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</si>
  <si>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</si>
  <si>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</si>
  <si>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</si>
  <si>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</si>
  <si>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</si>
  <si>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</si>
  <si>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</si>
  <si>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</si>
  <si>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</si>
  <si>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</si>
  <si>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</si>
  <si>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</si>
  <si>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</si>
  <si>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</si>
  <si>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</si>
  <si>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</si>
  <si>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</si>
  <si>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</si>
  <si>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</si>
  <si>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</si>
  <si>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</si>
  <si>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</si>
  <si>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</si>
  <si>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</si>
  <si>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</si>
  <si>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</si>
  <si>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</si>
  <si>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</si>
  <si>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</si>
  <si>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</si>
  <si>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</si>
  <si>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</si>
  <si>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</si>
  <si>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</si>
  <si>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</si>
  <si>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</si>
  <si>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</si>
  <si>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</si>
  <si>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</si>
  <si>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</si>
  <si>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</si>
  <si>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</si>
  <si>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</si>
  <si>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</si>
  <si>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</si>
  <si>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</si>
  <si>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</si>
  <si>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</si>
  <si>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</si>
  <si>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</si>
  <si>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</si>
  <si>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</si>
  <si>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</si>
  <si>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</si>
  <si>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</si>
  <si>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</si>
  <si>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</si>
  <si>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</si>
  <si>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</si>
  <si>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</si>
  <si>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</si>
  <si>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</si>
  <si>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</si>
  <si>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</si>
  <si>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</si>
  <si>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</si>
  <si>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</si>
  <si>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</si>
  <si>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</si>
  <si>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</si>
  <si>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</si>
  <si>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</si>
  <si>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</si>
  <si>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</si>
  <si>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</si>
  <si>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</si>
  <si>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</si>
  <si>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</si>
  <si>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</si>
  <si>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</si>
  <si>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</si>
  <si>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</si>
  <si>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</si>
  <si>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</si>
  <si>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</si>
  <si>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</si>
  <si>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</si>
  <si>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</si>
  <si>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</si>
  <si>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</si>
  <si>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</si>
  <si>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</si>
  <si>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</si>
  <si>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</si>
  <si>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</si>
  <si>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</si>
  <si>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</si>
  <si>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</si>
  <si>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</si>
  <si>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</si>
  <si>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</si>
  <si>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</si>
  <si>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</si>
  <si>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</si>
  <si>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</si>
  <si>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</si>
  <si>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</si>
  <si>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</si>
  <si>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</si>
  <si>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</si>
  <si>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</si>
  <si>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</si>
  <si>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</si>
  <si>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</si>
  <si>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</si>
  <si>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</si>
  <si>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</si>
  <si>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</si>
  <si>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</si>
  <si>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</si>
  <si>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</si>
  <si>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</si>
  <si>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</si>
  <si>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</si>
  <si>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</si>
  <si>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</si>
  <si>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</si>
  <si>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</si>
  <si>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</si>
  <si>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</si>
  <si>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</si>
  <si>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</si>
  <si>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</si>
  <si>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</si>
  <si>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</si>
  <si>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</si>
  <si>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</si>
  <si>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</si>
  <si>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</si>
  <si>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</si>
  <si>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</si>
  <si>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</si>
  <si>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</si>
  <si>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</si>
  <si>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</si>
  <si>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</si>
  <si>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</si>
  <si>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</si>
  <si>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</si>
  <si>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</si>
  <si>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</si>
  <si>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</si>
  <si>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</si>
  <si>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</si>
  <si>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</si>
  <si>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</si>
  <si>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</si>
  <si>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</si>
  <si>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</si>
  <si>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</si>
  <si>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</si>
  <si>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</si>
  <si>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</si>
  <si>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</si>
  <si>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</si>
  <si>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</si>
  <si>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</si>
  <si>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</si>
  <si>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</si>
  <si>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</si>
  <si>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</si>
  <si>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</si>
  <si>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</si>
  <si>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</si>
  <si>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</si>
  <si>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</si>
  <si>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</si>
  <si>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</si>
  <si>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</si>
  <si>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</si>
  <si>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</si>
  <si>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</si>
  <si>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</si>
  <si>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</si>
  <si>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</si>
  <si>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</si>
  <si>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</si>
  <si>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</si>
  <si>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</si>
  <si>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</si>
  <si>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</si>
  <si>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</si>
  <si>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</si>
  <si>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</si>
  <si>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</si>
  <si>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</si>
  <si>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</si>
  <si>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</si>
  <si>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</si>
  <si>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</si>
  <si>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</si>
  <si>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</si>
  <si>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</si>
  <si>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</si>
  <si>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</si>
  <si>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</si>
  <si>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</si>
  <si>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</si>
  <si>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</si>
  <si>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</si>
  <si>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</si>
  <si>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</si>
  <si>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</si>
  <si>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</si>
  <si>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</si>
  <si>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</si>
  <si>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</si>
  <si>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</si>
  <si>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</si>
  <si>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</si>
  <si>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</si>
  <si>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</si>
  <si>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</si>
  <si>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</si>
  <si>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</si>
  <si>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</si>
  <si>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</si>
  <si>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</si>
  <si>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</si>
  <si>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</si>
  <si>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</si>
  <si>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</si>
  <si>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</si>
  <si>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</si>
  <si>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</si>
  <si>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</si>
  <si>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</si>
  <si>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</si>
  <si>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</si>
  <si>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</si>
  <si>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</si>
  <si>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</si>
  <si>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</si>
  <si>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</si>
  <si>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</si>
  <si>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</si>
  <si>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</si>
  <si>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</si>
  <si>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</si>
  <si>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</si>
  <si>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</si>
  <si>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</si>
  <si>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</si>
  <si>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</si>
  <si>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</si>
  <si>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</si>
  <si>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</si>
  <si>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</si>
  <si>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</si>
  <si>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</si>
  <si>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</si>
  <si>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</si>
  <si>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</si>
  <si>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</si>
  <si>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</si>
  <si>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</si>
  <si>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</si>
  <si>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</si>
  <si>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</si>
  <si>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</si>
  <si>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</si>
  <si>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</si>
  <si>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</si>
  <si>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</si>
  <si>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</si>
  <si>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</si>
  <si>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</si>
  <si>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</si>
  <si>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</si>
  <si>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</si>
  <si>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</si>
  <si>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</si>
  <si>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</si>
  <si>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</si>
  <si>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</si>
  <si>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</si>
  <si>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</si>
  <si>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</si>
  <si>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</si>
  <si>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</si>
  <si>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</si>
  <si>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</si>
  <si>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</si>
  <si>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</si>
  <si>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</si>
  <si>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</si>
  <si>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</si>
  <si>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</si>
  <si>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</si>
  <si>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</si>
  <si>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</si>
  <si>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</si>
  <si>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</si>
  <si>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</si>
  <si>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</si>
  <si>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</si>
  <si>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</si>
  <si>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</si>
  <si>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</si>
  <si>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</si>
  <si>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</si>
  <si>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</si>
  <si>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</si>
  <si>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</si>
  <si>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</si>
  <si>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</si>
  <si>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</si>
  <si>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</si>
  <si>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</si>
  <si>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</si>
  <si>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</si>
  <si>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</si>
  <si>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</si>
  <si>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</si>
  <si>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</si>
  <si>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</si>
  <si>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</si>
  <si>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</si>
  <si>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</si>
  <si>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</si>
  <si>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</si>
  <si>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</si>
  <si>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</si>
  <si>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</si>
  <si>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</si>
  <si>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</si>
  <si>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</si>
  <si>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</si>
  <si>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</si>
  <si>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</si>
  <si>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</si>
  <si>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</si>
  <si>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</si>
  <si>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</si>
  <si>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</si>
  <si>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</si>
  <si>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</si>
  <si>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</si>
  <si>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</si>
  <si>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</si>
  <si>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</si>
  <si>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</si>
  <si>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</si>
  <si>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</si>
  <si>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</si>
  <si>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</si>
  <si>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</si>
  <si>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</si>
  <si>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</si>
  <si>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</si>
  <si>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</si>
  <si>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</si>
  <si>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</si>
  <si>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</si>
  <si>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</si>
  <si>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</si>
  <si>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</si>
  <si>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</si>
  <si>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</si>
  <si>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</si>
  <si>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</si>
  <si>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</si>
  <si>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</si>
  <si>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</si>
  <si>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</si>
  <si>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</si>
  <si>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</si>
  <si>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</si>
  <si>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</si>
  <si>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</si>
  <si>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</si>
  <si>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</si>
  <si>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</si>
  <si>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</si>
  <si>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</si>
  <si>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</si>
  <si>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</si>
  <si>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</si>
  <si>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</si>
  <si>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</si>
  <si>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</si>
  <si>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</si>
  <si>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</si>
  <si>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</si>
  <si>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</si>
  <si>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</si>
  <si>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</si>
  <si>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</si>
  <si>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</si>
  <si>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</si>
  <si>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</si>
  <si>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</si>
  <si>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</si>
  <si>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</si>
  <si>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</si>
  <si>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</si>
  <si>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</si>
  <si>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</si>
  <si>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</si>
  <si>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</si>
  <si>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</si>
  <si>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</si>
  <si>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</si>
  <si>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</si>
  <si>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</si>
  <si>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</si>
  <si>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</si>
  <si>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</si>
  <si>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</si>
  <si>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</si>
  <si>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</si>
  <si>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</si>
  <si>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</si>
  <si>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</si>
  <si>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</si>
  <si>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</si>
  <si>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</si>
  <si>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</si>
  <si>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</si>
  <si>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</si>
  <si>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</si>
  <si>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</si>
  <si>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</si>
  <si>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</si>
  <si>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</si>
  <si>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</si>
  <si>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</si>
  <si>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</si>
  <si>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</si>
  <si>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</si>
  <si>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</si>
  <si>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</si>
  <si>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</si>
  <si>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</si>
  <si>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</si>
  <si>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</si>
  <si>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</si>
  <si>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</si>
  <si>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</si>
  <si>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</si>
  <si>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</si>
  <si>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</si>
  <si>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</si>
  <si>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</si>
  <si>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</si>
  <si>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</si>
  <si>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</si>
  <si>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</si>
  <si>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</si>
  <si>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</si>
  <si>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</si>
  <si>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</si>
  <si>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</si>
  <si>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</si>
  <si>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</si>
  <si>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</si>
  <si>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</si>
  <si>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</si>
  <si>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</si>
  <si>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</si>
  <si>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</si>
  <si>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</si>
  <si>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</si>
  <si>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</si>
  <si>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</si>
  <si>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</si>
  <si>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</si>
  <si>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</si>
  <si>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</si>
  <si>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</si>
  <si>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</si>
  <si>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</si>
  <si>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</si>
  <si>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</si>
  <si>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</si>
  <si>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</si>
  <si>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</si>
  <si>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</si>
  <si>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</si>
  <si>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</si>
  <si>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</si>
  <si>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</si>
  <si>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</si>
  <si>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</si>
  <si>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</si>
  <si>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</si>
  <si>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</si>
  <si>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</si>
  <si>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</si>
  <si>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</si>
  <si>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</si>
  <si>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</si>
  <si>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</si>
  <si>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</si>
  <si>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</si>
  <si>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</si>
  <si>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</si>
  <si>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</si>
  <si>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</si>
  <si>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</si>
  <si>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</si>
  <si>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</si>
  <si>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</si>
  <si>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</si>
  <si>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</si>
  <si>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</si>
  <si>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</si>
  <si>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</si>
  <si>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</si>
  <si>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</si>
  <si>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</si>
  <si>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</si>
  <si>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</si>
  <si>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</si>
  <si>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</si>
  <si>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</si>
  <si>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</si>
  <si>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</si>
  <si>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</si>
  <si>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</si>
  <si>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</si>
  <si>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</si>
  <si>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</si>
  <si>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</si>
  <si>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</si>
  <si>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</si>
  <si>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</si>
  <si>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</si>
  <si>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</si>
  <si>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</si>
  <si>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</si>
  <si>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</si>
  <si>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</si>
  <si>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</si>
  <si>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</si>
  <si>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</si>
  <si>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</si>
  <si>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</si>
  <si>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</si>
  <si>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</si>
  <si>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</si>
  <si>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</si>
  <si>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</si>
  <si>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</si>
  <si>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</si>
  <si>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</si>
  <si>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</si>
  <si>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</si>
  <si>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</si>
  <si>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</si>
  <si>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</si>
  <si>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</si>
  <si>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</si>
  <si>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</si>
  <si>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</si>
  <si>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</si>
  <si>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</si>
  <si>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</si>
  <si>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</si>
  <si>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</si>
  <si>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</si>
  <si>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</si>
  <si>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</si>
  <si>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</si>
  <si>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</si>
  <si>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</si>
  <si>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</si>
  <si>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</si>
  <si>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</si>
  <si>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</si>
  <si>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</si>
  <si>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</si>
  <si>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</si>
  <si>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</si>
  <si>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</si>
  <si>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</si>
  <si>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</si>
  <si>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</si>
  <si>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</si>
  <si>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</si>
  <si>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</si>
  <si>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</si>
  <si>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</si>
  <si>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</si>
  <si>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</si>
  <si>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</si>
  <si>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</si>
  <si>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</si>
  <si>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</si>
  <si>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</si>
  <si>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</si>
  <si>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</si>
  <si>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</si>
  <si>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</si>
  <si>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</si>
  <si>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</si>
  <si>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</si>
  <si>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</si>
  <si>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</si>
  <si>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</si>
  <si>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</si>
  <si>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</si>
  <si>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</si>
  <si>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</si>
  <si>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</si>
  <si>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</si>
  <si>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</si>
  <si>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</si>
  <si>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</si>
  <si>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</si>
  <si>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</si>
  <si>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</si>
  <si>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</si>
  <si>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</si>
  <si>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</si>
  <si>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</si>
  <si>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</si>
  <si>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</si>
  <si>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</si>
  <si>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</si>
  <si>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</si>
  <si>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</si>
  <si>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</si>
  <si>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</si>
  <si>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</si>
  <si>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</si>
  <si>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</si>
  <si>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</si>
  <si>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</si>
  <si>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</si>
  <si>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</si>
  <si>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</si>
  <si>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</si>
  <si>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</si>
  <si>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</si>
  <si>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</si>
  <si>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</si>
  <si>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</si>
  <si>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</si>
  <si>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</si>
  <si>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</si>
  <si>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</si>
  <si>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</si>
  <si>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</si>
  <si>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</si>
  <si>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</si>
  <si>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</si>
  <si>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</si>
  <si>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</si>
  <si>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</si>
  <si>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</si>
  <si>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</si>
  <si>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</si>
  <si>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</si>
  <si>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</si>
  <si>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</si>
  <si>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</si>
  <si>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</si>
  <si>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</si>
  <si>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</si>
  <si>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</si>
  <si>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</si>
  <si>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</si>
  <si>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</si>
  <si>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</si>
  <si>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</si>
  <si>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</si>
  <si>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</si>
  <si>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</si>
  <si>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</si>
  <si>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</si>
  <si>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</si>
  <si>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</si>
  <si>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</si>
  <si>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</si>
  <si>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</si>
  <si>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</si>
  <si>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</si>
  <si>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</si>
  <si>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</si>
  <si>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</si>
  <si>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</si>
  <si>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</si>
  <si>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</si>
  <si>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</si>
  <si>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</si>
  <si>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</si>
  <si>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</si>
  <si>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</si>
  <si>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</si>
  <si>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</si>
  <si>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</si>
  <si>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</si>
  <si>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</si>
  <si>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</si>
  <si>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</si>
  <si>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</si>
  <si>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</si>
  <si>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</si>
  <si>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</si>
  <si>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</si>
  <si>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</si>
  <si>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</si>
  <si>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</si>
  <si>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</si>
  <si>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</si>
  <si>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</si>
  <si>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</si>
  <si>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</si>
  <si>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</si>
  <si>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</si>
  <si>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</si>
  <si>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</si>
  <si>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</si>
  <si>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</si>
  <si>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</si>
  <si>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</si>
  <si>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</si>
  <si>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</si>
  <si>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</si>
  <si>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</si>
  <si>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</si>
  <si>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</si>
  <si>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</si>
  <si>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</si>
  <si>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</si>
  <si>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</si>
  <si>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</si>
  <si>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</si>
  <si>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</si>
  <si>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</si>
  <si>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</si>
  <si>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</si>
  <si>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</si>
  <si>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</si>
  <si>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</si>
  <si>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</si>
  <si>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</si>
  <si>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</si>
  <si>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</si>
  <si>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</si>
  <si>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</si>
  <si>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</si>
  <si>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</si>
  <si>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</si>
  <si>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</si>
  <si>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</si>
  <si>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</si>
  <si>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</si>
  <si>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</si>
  <si>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</si>
  <si>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</si>
  <si>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</si>
  <si>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</si>
  <si>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</si>
  <si>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</si>
  <si>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</si>
  <si>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</si>
  <si>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</si>
  <si>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</si>
  <si>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</si>
  <si>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</si>
  <si>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</si>
  <si>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</si>
  <si>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</si>
  <si>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</si>
  <si>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</si>
  <si>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</si>
  <si>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</si>
  <si>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</si>
  <si>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</si>
  <si>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</si>
  <si>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</si>
  <si>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</si>
  <si>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</si>
  <si>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</si>
  <si>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</si>
  <si>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</si>
  <si>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</si>
  <si>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</si>
  <si>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</si>
  <si>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</si>
  <si>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</si>
  <si>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</si>
  <si>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</si>
  <si>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</si>
  <si>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</si>
  <si>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</si>
  <si>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</si>
  <si>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</si>
  <si>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</si>
  <si>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</si>
  <si>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</si>
  <si>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</si>
  <si>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</si>
  <si>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</si>
  <si>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</si>
  <si>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</si>
  <si>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</si>
  <si>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</si>
  <si>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</si>
  <si>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</si>
  <si>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</si>
  <si>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</si>
  <si>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</si>
  <si>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</si>
  <si>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</si>
  <si>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</si>
  <si>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</si>
  <si>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</si>
  <si>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</si>
  <si>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</si>
  <si>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</si>
  <si>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</si>
  <si>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</si>
  <si>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</si>
  <si>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</si>
  <si>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</si>
  <si>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</si>
  <si>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</si>
  <si>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</si>
  <si>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</si>
  <si>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</si>
  <si>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</si>
  <si>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</si>
  <si>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</si>
  <si>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</si>
  <si>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</si>
  <si>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</si>
  <si>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</si>
  <si>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</si>
  <si>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</si>
  <si>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</si>
  <si>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</si>
  <si>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</si>
  <si>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</si>
  <si>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</si>
  <si>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</si>
  <si>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</si>
  <si>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</si>
  <si>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</si>
  <si>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</si>
  <si>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</si>
  <si>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</si>
  <si>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</si>
  <si>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</si>
  <si>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</si>
  <si>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</si>
  <si>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</si>
  <si>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</si>
  <si>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</si>
  <si>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</si>
  <si>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</si>
  <si>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</si>
  <si>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</si>
  <si>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</si>
  <si>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</si>
  <si>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</si>
  <si>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</si>
  <si>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</si>
  <si>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</si>
  <si>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</si>
  <si>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</si>
  <si>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</si>
  <si>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</si>
  <si>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</si>
  <si>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</si>
  <si>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</si>
  <si>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</si>
  <si>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</si>
  <si>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</si>
  <si>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</si>
  <si>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</si>
  <si>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</si>
  <si>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</si>
  <si>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</si>
  <si>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</si>
  <si>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</si>
  <si>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</si>
  <si>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</si>
  <si>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</si>
  <si>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</si>
  <si>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</si>
  <si>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</si>
  <si>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</si>
  <si>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</si>
  <si>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</si>
  <si>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</si>
  <si>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</si>
  <si>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</si>
  <si>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</si>
  <si>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</si>
  <si>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</si>
  <si>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</si>
  <si>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</si>
  <si>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</si>
  <si>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</si>
  <si>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</si>
  <si>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</si>
  <si>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</si>
  <si>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</si>
  <si>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</si>
  <si>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</si>
  <si>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</si>
  <si>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</si>
  <si>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</si>
  <si>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</si>
  <si>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</si>
  <si>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</si>
  <si>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</si>
  <si>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</si>
  <si>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</si>
  <si>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</si>
  <si>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</si>
  <si>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</si>
  <si>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</si>
  <si>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</si>
  <si>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</si>
  <si>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</si>
  <si>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</si>
  <si>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</si>
  <si>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</si>
  <si>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</si>
  <si>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</si>
  <si>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</si>
  <si>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</si>
  <si>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</si>
  <si>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</si>
  <si>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</si>
  <si>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</si>
  <si>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</si>
  <si>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</si>
  <si>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</si>
  <si>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</si>
  <si>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</si>
  <si>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</si>
  <si>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</si>
  <si>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</si>
  <si>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</si>
  <si>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</si>
  <si>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</si>
  <si>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</si>
  <si>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</si>
  <si>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</si>
  <si>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</si>
  <si>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</si>
  <si>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</si>
  <si>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</si>
  <si>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</si>
  <si>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</si>
  <si>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</si>
  <si>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</si>
  <si>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</si>
  <si>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</si>
  <si>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</si>
  <si>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</si>
  <si>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</si>
  <si>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</si>
  <si>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</si>
  <si>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</si>
  <si>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</si>
  <si>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</si>
  <si>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</si>
  <si>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</si>
  <si>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</si>
  <si>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</si>
  <si>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</si>
  <si>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</si>
  <si>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</si>
  <si>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</si>
  <si>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</si>
  <si>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</si>
  <si>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</si>
  <si>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</si>
  <si>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</si>
  <si>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</si>
  <si>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</si>
  <si>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</si>
  <si>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</si>
  <si>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</si>
  <si>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</si>
  <si>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</si>
  <si>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</si>
  <si>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</si>
  <si>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</si>
  <si>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</si>
  <si>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</si>
  <si>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</si>
  <si>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</si>
  <si>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</si>
  <si>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</si>
  <si>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</si>
  <si>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</si>
  <si>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</si>
  <si>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</si>
  <si>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</si>
  <si>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</si>
  <si>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</si>
  <si>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</si>
  <si>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</si>
  <si>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</si>
  <si>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</si>
  <si>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</si>
  <si>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</si>
  <si>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</si>
  <si>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</si>
  <si>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</si>
  <si>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</si>
  <si>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</si>
  <si>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</si>
  <si>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</si>
  <si>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</si>
  <si>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</si>
  <si>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</si>
  <si>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</si>
  <si>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</si>
  <si>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</si>
  <si>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</si>
  <si>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</si>
  <si>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</si>
  <si>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</si>
  <si>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</si>
  <si>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</si>
  <si>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</si>
  <si>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</si>
  <si>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</si>
  <si>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</si>
  <si>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</si>
  <si>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</si>
  <si>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</si>
  <si>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</si>
  <si>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</si>
  <si>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</si>
  <si>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</si>
  <si>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</si>
  <si>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</si>
  <si>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</si>
  <si>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</si>
  <si>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</si>
  <si>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</si>
  <si>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</si>
  <si>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</si>
  <si>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</si>
  <si>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</si>
  <si>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</si>
  <si>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</si>
  <si>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</si>
  <si>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</si>
  <si>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</si>
  <si>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</si>
  <si>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</si>
  <si>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</si>
  <si>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</si>
  <si>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</si>
  <si>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</si>
  <si>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</si>
  <si>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</si>
  <si>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</si>
  <si>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</si>
  <si>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</si>
  <si>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</si>
  <si>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</si>
  <si>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</si>
  <si>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</si>
  <si>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</si>
  <si>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</si>
  <si>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</si>
  <si>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</si>
  <si>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</si>
  <si>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</si>
  <si>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</si>
  <si>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</si>
  <si>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</si>
  <si>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</si>
  <si>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</si>
  <si>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</si>
  <si>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</si>
  <si>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</si>
  <si>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</si>
  <si>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</si>
  <si>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</si>
  <si>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</si>
  <si>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</si>
  <si>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</si>
  <si>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</si>
  <si>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</si>
  <si>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</si>
  <si>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</si>
  <si>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</si>
  <si>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</si>
  <si>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</si>
  <si>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</si>
  <si>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</si>
  <si>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</si>
  <si>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</si>
  <si>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</si>
  <si>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</si>
  <si>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</si>
  <si>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</si>
  <si>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</si>
  <si>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</si>
  <si>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</si>
  <si>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</si>
  <si>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</si>
  <si>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</si>
  <si>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</si>
  <si>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</si>
  <si>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</si>
  <si>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</si>
  <si>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</si>
  <si>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</si>
  <si>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</si>
  <si>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</si>
  <si>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</si>
  <si>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</si>
  <si>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</si>
  <si>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</si>
  <si>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</si>
  <si>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</si>
  <si>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</si>
  <si>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</si>
  <si>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</si>
  <si>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</si>
  <si>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</si>
  <si>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</si>
  <si>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</si>
  <si>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</si>
  <si>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</si>
  <si>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</si>
  <si>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</si>
  <si>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</si>
  <si>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</si>
  <si>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</si>
  <si>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</si>
  <si>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</si>
  <si>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</si>
  <si>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</si>
  <si>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</si>
  <si>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</si>
  <si>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</si>
  <si>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</si>
  <si>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</si>
  <si>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</si>
  <si>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</si>
  <si>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</si>
  <si>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</si>
  <si>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</si>
  <si>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</si>
  <si>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</si>
  <si>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</si>
  <si>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</si>
  <si>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</si>
  <si>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</si>
  <si>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</si>
  <si>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</si>
  <si>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</si>
  <si>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</si>
  <si>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</si>
  <si>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</si>
  <si>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</si>
  <si>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</si>
  <si>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</si>
  <si>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</si>
  <si>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</si>
  <si>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</si>
  <si>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</si>
  <si>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</si>
  <si>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</si>
  <si>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</si>
  <si>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</si>
  <si>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</si>
  <si>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</si>
  <si>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</si>
  <si>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</si>
  <si>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</si>
  <si>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</si>
  <si>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</si>
  <si>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</si>
  <si>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</si>
  <si>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</si>
  <si>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</si>
  <si>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</si>
  <si>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</si>
  <si>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</si>
  <si>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</si>
  <si>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</si>
  <si>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</si>
  <si>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</si>
  <si>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</si>
  <si>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</si>
  <si>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</si>
  <si>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</si>
  <si>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</si>
  <si>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</si>
  <si>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</si>
  <si>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</si>
  <si>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</si>
  <si>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</si>
  <si>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</si>
  <si>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</si>
  <si>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</si>
  <si>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</si>
  <si>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</si>
  <si>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</si>
  <si>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</si>
  <si>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</si>
  <si>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</si>
  <si>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</si>
  <si>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</si>
  <si>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</si>
  <si>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</si>
  <si>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</si>
  <si>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</si>
  <si>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</si>
  <si>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</si>
  <si>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</si>
  <si>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</si>
  <si>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</si>
  <si>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</si>
  <si>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</si>
  <si>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</si>
  <si>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</si>
  <si>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</si>
  <si>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</si>
  <si>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</si>
  <si>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</si>
  <si>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</si>
  <si>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</si>
  <si>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</si>
  <si>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</si>
  <si>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</si>
  <si>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</si>
  <si>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</si>
  <si>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</si>
  <si>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</si>
  <si>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</si>
  <si>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</si>
  <si>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</si>
  <si>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</si>
  <si>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</si>
  <si>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</si>
  <si>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</si>
  <si>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</si>
  <si>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</si>
  <si>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</si>
  <si>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</si>
  <si>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</si>
  <si>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</si>
  <si>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</si>
  <si>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</si>
  <si>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</si>
  <si>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</si>
  <si>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</si>
  <si>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</si>
  <si>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</si>
  <si>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</si>
  <si>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</si>
  <si>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</si>
  <si>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</si>
  <si>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</si>
  <si>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</si>
  <si>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</si>
  <si>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</si>
  <si>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</si>
  <si>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</si>
  <si>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</si>
  <si>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</si>
  <si>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</si>
  <si>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</si>
  <si>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</si>
  <si>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</si>
  <si>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</si>
  <si>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</si>
  <si>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</si>
  <si>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</si>
  <si>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</si>
  <si>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</si>
  <si>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</si>
  <si>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</si>
  <si>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</si>
  <si>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</si>
  <si>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</si>
  <si>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</si>
  <si>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</si>
  <si>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</si>
  <si>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</si>
  <si>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</si>
  <si>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</si>
  <si>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</si>
  <si>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</si>
  <si>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</si>
  <si>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</si>
  <si>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</si>
  <si>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</si>
  <si>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</si>
  <si>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</si>
  <si>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</si>
  <si>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</si>
  <si>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</si>
  <si>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</si>
  <si>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</si>
  <si>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</si>
  <si>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</si>
  <si>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</si>
  <si>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</si>
  <si>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</si>
  <si>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</si>
  <si>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</si>
  <si>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</si>
  <si>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</si>
  <si>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</si>
  <si>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</si>
  <si>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</si>
  <si>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</si>
  <si>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</si>
  <si>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</si>
  <si>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</si>
  <si>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</si>
  <si>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</si>
  <si>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</si>
  <si>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</si>
  <si>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</si>
  <si>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</si>
  <si>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</si>
  <si>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</si>
  <si>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</si>
  <si>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</si>
  <si>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</si>
  <si>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</si>
  <si>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</si>
  <si>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</si>
  <si>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</si>
  <si>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</si>
  <si>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</si>
  <si>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</si>
  <si>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</si>
  <si>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</si>
  <si>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</si>
  <si>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</si>
  <si>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</si>
  <si>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</si>
  <si>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</si>
  <si>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</si>
  <si>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</si>
  <si>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</si>
  <si>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</si>
  <si>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</si>
  <si>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</si>
  <si>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</si>
  <si>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</si>
  <si>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</si>
  <si>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</si>
  <si>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</si>
  <si>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</si>
  <si>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</si>
  <si>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</si>
  <si>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</si>
  <si>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</si>
  <si>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</si>
  <si>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</si>
  <si>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</si>
  <si>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</si>
  <si>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</si>
  <si>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</si>
  <si>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</si>
  <si>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</si>
  <si>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</si>
  <si>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</si>
  <si>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</si>
  <si>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</si>
  <si>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</si>
  <si>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</si>
  <si>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</si>
  <si>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</si>
  <si>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</si>
  <si>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</si>
  <si>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</si>
  <si>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</si>
  <si>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</si>
  <si>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</si>
  <si>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</si>
  <si>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</si>
  <si>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</si>
  <si>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</si>
  <si>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</si>
  <si>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</si>
  <si>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</si>
  <si>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</si>
  <si>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</si>
  <si>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</si>
  <si>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</si>
  <si>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</si>
  <si>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</si>
  <si>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</si>
  <si>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</si>
  <si>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</si>
  <si>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</si>
  <si>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</si>
  <si>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</si>
  <si>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</si>
  <si>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</si>
  <si>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</si>
  <si>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</si>
  <si>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</si>
  <si>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</si>
  <si>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</si>
  <si>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</si>
  <si>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</si>
  <si>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</si>
  <si>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</si>
  <si>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</si>
  <si>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</si>
  <si>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</si>
  <si>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</si>
  <si>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</si>
  <si>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</si>
  <si>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</si>
  <si>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</si>
  <si>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</si>
  <si>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</si>
  <si>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</si>
  <si>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</si>
  <si>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</si>
  <si>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</si>
  <si>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</si>
  <si>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</si>
  <si>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</si>
  <si>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</si>
  <si>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</si>
  <si>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</si>
  <si>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</si>
  <si>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</si>
  <si>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</si>
  <si>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</si>
  <si>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</si>
  <si>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</si>
  <si>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</si>
  <si>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</si>
  <si>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</si>
  <si>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</si>
  <si>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</si>
  <si>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</si>
  <si>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</si>
  <si>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</si>
  <si>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</si>
  <si>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</si>
  <si>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</si>
  <si>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</si>
  <si>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</si>
  <si>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</si>
  <si>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</si>
  <si>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</si>
  <si>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</si>
  <si>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</si>
  <si>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</si>
  <si>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</si>
  <si>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</si>
  <si>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</si>
  <si>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</si>
  <si>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</si>
  <si>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</si>
  <si>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</si>
  <si>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</si>
  <si>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</si>
  <si>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</si>
  <si>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</si>
  <si>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</si>
  <si>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</si>
  <si>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</si>
  <si>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</si>
  <si>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</si>
  <si>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</si>
  <si>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</si>
  <si>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</si>
  <si>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</si>
  <si>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</si>
  <si>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</si>
  <si>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</si>
  <si>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</si>
  <si>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</si>
  <si>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</si>
  <si>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</si>
  <si>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</si>
  <si>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</si>
  <si>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</si>
  <si>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</si>
  <si>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</si>
  <si>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</si>
  <si>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</si>
  <si>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</si>
  <si>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</si>
  <si>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</si>
  <si>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</si>
  <si>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</si>
  <si>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</si>
  <si>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</si>
  <si>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</si>
  <si>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</si>
  <si>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</si>
  <si>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</si>
  <si>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</si>
  <si>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</si>
  <si>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</si>
  <si>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</si>
  <si>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</si>
  <si>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</si>
  <si>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</si>
  <si>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</si>
  <si>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</si>
  <si>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</si>
  <si>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</si>
  <si>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</si>
  <si>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</si>
  <si>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</si>
  <si>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</si>
  <si>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</si>
  <si>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</si>
  <si>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</si>
  <si>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</si>
  <si>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</si>
  <si>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</si>
  <si>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</si>
  <si>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</si>
  <si>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</si>
  <si>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</si>
  <si>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</si>
  <si>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</si>
  <si>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</si>
  <si>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</si>
  <si>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</si>
  <si>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</si>
  <si>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</si>
  <si>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</si>
  <si>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</si>
  <si>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</si>
  <si>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</si>
  <si>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</si>
  <si>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</si>
  <si>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</si>
  <si>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</si>
  <si>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</si>
  <si>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</si>
  <si>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</si>
  <si>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</si>
  <si>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</si>
  <si>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</si>
  <si>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</si>
  <si>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</si>
  <si>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</si>
  <si>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</si>
  <si>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</si>
  <si>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</si>
  <si>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</si>
  <si>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</si>
  <si>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</si>
  <si>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</si>
  <si>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</si>
  <si>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</si>
  <si>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</si>
  <si>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</si>
  <si>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</si>
  <si>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</si>
  <si>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</si>
  <si>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</si>
  <si>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</si>
  <si>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</si>
  <si>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</si>
  <si>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</si>
  <si>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</si>
  <si>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</si>
  <si>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</si>
  <si>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</si>
  <si>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</si>
  <si>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</si>
  <si>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</si>
  <si>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</si>
  <si>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</si>
  <si>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</si>
  <si>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</si>
  <si>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</si>
  <si>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</si>
  <si>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</si>
  <si>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</si>
  <si>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</si>
  <si>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</si>
  <si>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</si>
  <si>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</si>
  <si>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</si>
  <si>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</si>
  <si>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</si>
  <si>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</si>
  <si>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</si>
  <si>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</si>
  <si>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</si>
  <si>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</si>
  <si>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</si>
  <si>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</si>
  <si>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</si>
  <si>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</si>
  <si>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</si>
  <si>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</si>
  <si>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</si>
  <si>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</si>
  <si>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</si>
  <si>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</si>
  <si>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</si>
  <si>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</si>
  <si>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</si>
  <si>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</si>
  <si>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</si>
  <si>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</si>
  <si>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</si>
  <si>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</si>
  <si>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</si>
  <si>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</si>
  <si>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</si>
  <si>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</si>
  <si>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</si>
  <si>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</si>
  <si>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</si>
  <si>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</si>
  <si>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</si>
  <si>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</si>
  <si>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</si>
  <si>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</si>
  <si>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</si>
  <si>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</si>
  <si>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</si>
  <si>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</si>
  <si>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</si>
  <si>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</si>
  <si>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</si>
  <si>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</si>
  <si>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</si>
  <si>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</si>
  <si>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</si>
  <si>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</si>
  <si>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</si>
  <si>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</si>
  <si>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</si>
  <si>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</si>
  <si>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</si>
  <si>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</si>
  <si>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</si>
  <si>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</si>
  <si>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</si>
  <si>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</si>
  <si>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</si>
  <si>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</si>
  <si>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</si>
  <si>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</si>
  <si>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</si>
  <si>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</si>
  <si>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</si>
  <si>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</si>
  <si>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</si>
  <si>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</si>
  <si>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</si>
  <si>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</si>
  <si>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</si>
  <si>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</si>
  <si>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</si>
  <si>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</si>
  <si>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</si>
  <si>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</si>
  <si>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</si>
  <si>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</si>
  <si>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</si>
  <si>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</si>
  <si>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</si>
  <si>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</si>
  <si>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</si>
  <si>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</si>
  <si>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</si>
  <si>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</si>
  <si>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</si>
  <si>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</si>
  <si>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</si>
  <si>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</si>
  <si>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</si>
  <si>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</si>
  <si>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</si>
  <si>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</si>
  <si>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</si>
  <si>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</si>
  <si>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</si>
  <si>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</si>
  <si>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</si>
  <si>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</si>
  <si>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</si>
  <si>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</si>
  <si>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</si>
  <si>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</si>
  <si>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</si>
  <si>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</si>
  <si>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</si>
  <si>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</si>
  <si>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</si>
  <si>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</si>
  <si>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</si>
  <si>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</si>
  <si>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</si>
  <si>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</si>
  <si>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</si>
  <si>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</si>
  <si>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</si>
  <si>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</si>
  <si>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</si>
  <si>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</si>
  <si>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</si>
  <si>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</si>
  <si>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</si>
  <si>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</si>
  <si>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</si>
  <si>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</si>
  <si>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</si>
  <si>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</si>
  <si>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</si>
  <si>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</si>
  <si>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</si>
  <si>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</si>
  <si>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</si>
  <si>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</si>
  <si>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</si>
  <si>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</si>
  <si>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</si>
  <si>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</si>
  <si>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</si>
  <si>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</si>
  <si>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</si>
  <si>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</si>
  <si>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</si>
  <si>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</si>
  <si>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</si>
  <si>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</si>
  <si>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</si>
  <si>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</si>
  <si>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</si>
  <si>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</si>
  <si>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</si>
  <si>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</si>
  <si>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</si>
  <si>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</si>
  <si>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</si>
  <si>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</si>
  <si>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</si>
  <si>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</si>
  <si>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</si>
  <si>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</si>
  <si>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</si>
  <si>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</si>
  <si>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</si>
  <si>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</si>
  <si>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</si>
  <si>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</si>
  <si>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</si>
  <si>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</si>
  <si>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</si>
  <si>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</si>
  <si>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</si>
  <si>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</si>
  <si>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</si>
  <si>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</si>
  <si>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</si>
  <si>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</si>
  <si>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</si>
  <si>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</si>
  <si>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</si>
  <si>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</si>
  <si>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</si>
  <si>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</si>
  <si>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</si>
  <si>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</si>
  <si>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</si>
  <si>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</si>
  <si>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</si>
  <si>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</si>
  <si>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</si>
  <si>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</si>
  <si>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</si>
  <si>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</si>
  <si>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</si>
  <si>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</si>
  <si>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</si>
  <si>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</si>
  <si>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</si>
  <si>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</si>
  <si>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</si>
  <si>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</si>
  <si>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</si>
  <si>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</si>
  <si>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</si>
  <si>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</si>
  <si>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</si>
  <si>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</si>
  <si>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</si>
  <si>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</si>
  <si>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</si>
  <si>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</si>
  <si>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</si>
  <si>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</si>
  <si>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</si>
  <si>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</si>
  <si>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</si>
  <si>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</si>
  <si>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</si>
  <si>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</si>
  <si>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</si>
  <si>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</si>
  <si>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</si>
  <si>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</si>
  <si>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</si>
  <si>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</si>
  <si>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</si>
  <si>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</si>
  <si>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</si>
  <si>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</si>
  <si>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</si>
  <si>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</si>
  <si>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</si>
  <si>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</si>
  <si>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</si>
  <si>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</si>
  <si>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</si>
  <si>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</si>
  <si>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</si>
  <si>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</si>
  <si>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</si>
  <si>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</si>
  <si>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</si>
  <si>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</si>
  <si>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</si>
  <si>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</si>
  <si>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</si>
  <si>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</si>
  <si>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</si>
  <si>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</si>
  <si>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</si>
  <si>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</si>
  <si>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</si>
  <si>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</si>
  <si>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</si>
  <si>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</si>
  <si>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</si>
  <si>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</si>
  <si>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</si>
  <si>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</si>
  <si>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</si>
  <si>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</si>
  <si>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</si>
  <si>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</si>
  <si>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</si>
  <si>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</si>
  <si>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</si>
  <si>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</si>
  <si>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</si>
  <si>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</si>
  <si>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</si>
  <si>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</si>
  <si>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</si>
  <si>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</si>
  <si>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</si>
  <si>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</si>
  <si>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</si>
  <si>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</si>
  <si>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</si>
  <si>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</si>
  <si>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</si>
  <si>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</si>
  <si>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</si>
  <si>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</si>
  <si>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</si>
  <si>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</si>
  <si>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</si>
  <si>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</si>
  <si>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</si>
  <si>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</si>
  <si>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</si>
  <si>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</si>
  <si>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</si>
  <si>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</si>
  <si>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</si>
  <si>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</si>
  <si>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</si>
  <si>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</si>
  <si>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</si>
  <si>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</si>
  <si>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</si>
  <si>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</si>
  <si>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</si>
  <si>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</si>
  <si>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</si>
  <si>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</si>
  <si>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</si>
  <si>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</si>
  <si>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</si>
  <si>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</si>
  <si>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</si>
  <si>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</si>
  <si>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</si>
  <si>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</si>
  <si>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</si>
  <si>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</si>
  <si>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</si>
  <si>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</si>
  <si>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</si>
  <si>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</si>
  <si>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</si>
  <si>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</si>
  <si>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</si>
  <si>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</si>
  <si>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</si>
  <si>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</si>
  <si>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</si>
  <si>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</si>
  <si>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</si>
  <si>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</si>
  <si>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</si>
  <si>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</si>
  <si>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</si>
  <si>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</si>
  <si>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</si>
  <si>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</si>
  <si>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</si>
  <si>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</si>
  <si>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</si>
  <si>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</si>
  <si>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</si>
  <si>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</si>
  <si>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</si>
  <si>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</si>
  <si>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</si>
  <si>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</si>
  <si>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</si>
  <si>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</si>
  <si>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</si>
  <si>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</si>
  <si>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</si>
  <si>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</si>
  <si>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</si>
  <si>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</si>
  <si>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</si>
  <si>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</si>
  <si>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</si>
  <si>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</si>
  <si>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</si>
  <si>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</si>
  <si>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</si>
  <si>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</si>
  <si>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</si>
  <si>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</si>
  <si>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</si>
  <si>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</si>
  <si>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</si>
  <si>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</si>
  <si>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</si>
  <si>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</si>
  <si>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</si>
  <si>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</si>
  <si>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</si>
  <si>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</si>
  <si>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</si>
  <si>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</si>
  <si>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</si>
  <si>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</si>
  <si>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</si>
  <si>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</si>
  <si>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</si>
  <si>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</si>
  <si>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</si>
  <si>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</si>
  <si>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</si>
  <si>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</si>
  <si>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</si>
  <si>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</si>
  <si>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</si>
  <si>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</si>
  <si>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</si>
  <si>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</si>
  <si>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</si>
  <si>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</si>
  <si>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</si>
  <si>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</si>
  <si>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</si>
  <si>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</si>
  <si>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</si>
  <si>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</si>
  <si>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</si>
  <si>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</si>
  <si>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</si>
  <si>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</si>
  <si>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</si>
  <si>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</si>
  <si>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</si>
  <si>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</si>
  <si>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</si>
  <si>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</si>
  <si>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</si>
  <si>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</si>
  <si>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</si>
  <si>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</si>
  <si>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</si>
  <si>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</si>
  <si>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</si>
  <si>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</si>
  <si>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</si>
  <si>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</si>
  <si>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</si>
  <si>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</si>
  <si>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</si>
  <si>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</si>
  <si>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</si>
  <si>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</si>
  <si>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</si>
  <si>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</si>
  <si>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</si>
  <si>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</si>
  <si>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</si>
  <si>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</si>
  <si>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</si>
  <si>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</si>
  <si>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</si>
  <si>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</si>
  <si>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</si>
  <si>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</si>
  <si>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</si>
  <si>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</si>
  <si>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</si>
  <si>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</si>
  <si>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</si>
  <si>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</si>
  <si>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</si>
  <si>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</si>
  <si>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</si>
  <si>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</si>
  <si>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</si>
  <si>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</si>
  <si>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</si>
  <si>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</si>
  <si>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</si>
  <si>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</si>
  <si>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</si>
  <si>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</si>
  <si>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</si>
  <si>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</si>
  <si>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</si>
  <si>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</si>
  <si>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</si>
  <si>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</si>
  <si>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</si>
  <si>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</si>
  <si>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</si>
  <si>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</si>
  <si>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</si>
  <si>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</si>
  <si>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</si>
  <si>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</si>
  <si>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</si>
  <si>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</si>
  <si>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</si>
  <si>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</si>
  <si>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</si>
  <si>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</si>
  <si>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</si>
  <si>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</si>
  <si>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</si>
  <si>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</si>
  <si>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</si>
  <si>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</si>
  <si>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</si>
  <si>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</si>
  <si>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</si>
  <si>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</si>
  <si>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</si>
  <si>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</si>
  <si>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</si>
  <si>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</si>
  <si>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</si>
  <si>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</si>
  <si>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</si>
  <si>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</si>
  <si>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</si>
  <si>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</si>
  <si>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</si>
  <si>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</si>
  <si>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</si>
  <si>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</si>
  <si>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</si>
  <si>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</si>
  <si>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</si>
  <si>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</si>
  <si>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</si>
  <si>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</si>
  <si>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</si>
  <si>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</si>
  <si>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</si>
  <si>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</si>
  <si>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</si>
  <si>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</si>
  <si>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</si>
  <si>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</si>
  <si>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</si>
  <si>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</si>
  <si>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</si>
  <si>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</si>
  <si>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</si>
  <si>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</si>
  <si>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</si>
  <si>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</si>
  <si>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</si>
  <si>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</si>
  <si>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</si>
  <si>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</si>
  <si>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</si>
  <si>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</si>
  <si>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</si>
  <si>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</si>
  <si>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</si>
  <si>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</si>
  <si>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</si>
  <si>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</si>
  <si>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</si>
  <si>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</si>
  <si>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</si>
  <si>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</si>
  <si>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</si>
  <si>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</si>
  <si>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</si>
  <si>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</si>
  <si>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</si>
  <si>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</si>
  <si>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</si>
  <si>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</si>
  <si>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</si>
  <si>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</si>
  <si>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</si>
  <si>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</si>
  <si>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</si>
  <si>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</si>
  <si>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</si>
  <si>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</si>
  <si>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</si>
  <si>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</si>
  <si>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</si>
  <si>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</si>
  <si>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</si>
  <si>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</si>
  <si>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</si>
  <si>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</si>
  <si>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</si>
  <si>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</si>
  <si>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</si>
  <si>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</si>
  <si>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</si>
  <si>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</si>
  <si>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</si>
  <si>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</si>
  <si>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</si>
  <si>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</si>
  <si>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</si>
  <si>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</si>
  <si>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</si>
  <si>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</si>
  <si>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</si>
  <si>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</si>
  <si>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</si>
  <si>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</si>
  <si>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</si>
  <si>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</si>
  <si>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</si>
  <si>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</si>
  <si>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</si>
  <si>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</si>
  <si>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</si>
  <si>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</si>
  <si>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</si>
  <si>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</si>
  <si>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</si>
  <si>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</si>
  <si>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</si>
  <si>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</si>
  <si>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</si>
  <si>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</si>
  <si>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</si>
  <si>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</si>
  <si>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</si>
  <si>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</si>
  <si>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</si>
  <si>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</si>
  <si>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</si>
  <si>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</si>
  <si>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</si>
  <si>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</si>
  <si>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</si>
  <si>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</si>
  <si>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</si>
  <si>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</si>
  <si>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</si>
  <si>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</si>
  <si>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</si>
  <si>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</si>
  <si>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</si>
  <si>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</si>
  <si>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</si>
  <si>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</si>
  <si>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</si>
  <si>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</si>
  <si>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</si>
  <si>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</si>
  <si>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</si>
  <si>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</si>
  <si>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</si>
  <si>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</si>
  <si>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</si>
  <si>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</si>
  <si>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</si>
  <si>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</si>
  <si>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</si>
  <si>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</si>
  <si>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</si>
  <si>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</si>
  <si>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</si>
  <si>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</si>
  <si>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</si>
  <si>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</si>
  <si>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</si>
  <si>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</si>
  <si>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</si>
  <si>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</si>
  <si>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</si>
  <si>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</si>
  <si>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</si>
  <si>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</si>
  <si>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</si>
  <si>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</si>
  <si>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</si>
  <si>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</si>
  <si>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</si>
  <si>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</si>
  <si>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</si>
  <si>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</si>
  <si>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</si>
  <si>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</si>
  <si>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</si>
  <si>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</si>
  <si>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</si>
  <si>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</si>
  <si>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</si>
  <si>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</si>
  <si>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</si>
  <si>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</si>
  <si>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</si>
  <si>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</si>
  <si>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</si>
  <si>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</si>
  <si>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</si>
  <si>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</si>
  <si>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</si>
  <si>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</si>
  <si>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</si>
  <si>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</si>
  <si>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</si>
  <si>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</si>
  <si>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</si>
  <si>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</si>
  <si>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</si>
  <si>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</si>
  <si>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</si>
  <si>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</si>
  <si>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</si>
  <si>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</si>
  <si>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</si>
  <si>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</si>
  <si>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</si>
  <si>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</si>
  <si>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</si>
  <si>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</si>
  <si>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</si>
  <si>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</si>
  <si>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</si>
  <si>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</si>
  <si>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</si>
  <si>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</si>
  <si>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</si>
  <si>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</si>
  <si>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</si>
  <si>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</si>
  <si>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</si>
  <si>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</si>
  <si>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</si>
  <si>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</si>
  <si>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</si>
  <si>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</si>
  <si>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</si>
  <si>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</si>
  <si>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</si>
  <si>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</si>
  <si>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</si>
  <si>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</si>
  <si>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</si>
  <si>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</si>
  <si>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</si>
  <si>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</si>
  <si>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</si>
  <si>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</si>
  <si>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</si>
  <si>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</si>
  <si>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</si>
  <si>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</si>
  <si>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</si>
  <si>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</si>
  <si>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</si>
  <si>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</si>
  <si>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</si>
  <si>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</si>
  <si>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</si>
  <si>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</si>
  <si>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</si>
  <si>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</si>
  <si>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</si>
  <si>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</si>
  <si>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</si>
  <si>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</si>
  <si>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</si>
  <si>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</si>
  <si>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</si>
  <si>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</si>
  <si>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</si>
  <si>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</si>
  <si>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</si>
  <si>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</si>
  <si>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</si>
  <si>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</si>
  <si>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</si>
  <si>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</si>
  <si>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</si>
  <si>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</si>
  <si>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</si>
  <si>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</si>
  <si>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</si>
  <si>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</si>
  <si>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</si>
  <si>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</si>
  <si>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</si>
  <si>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</si>
  <si>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</si>
  <si>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</si>
  <si>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</si>
  <si>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</si>
  <si>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</si>
  <si>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</si>
  <si>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</si>
  <si>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</si>
  <si>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</si>
  <si>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</si>
  <si>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</si>
  <si>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</si>
  <si>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</si>
  <si>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</si>
  <si>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</si>
  <si>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</si>
  <si>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</si>
  <si>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</si>
  <si>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</si>
  <si>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</si>
  <si>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</si>
  <si>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</si>
  <si>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</si>
  <si>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</si>
  <si>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</si>
  <si>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</si>
  <si>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</si>
  <si>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</si>
  <si>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</si>
  <si>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</si>
  <si>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</si>
  <si>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</si>
  <si>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</si>
  <si>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</si>
  <si>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</si>
  <si>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</si>
  <si>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</si>
  <si>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</si>
  <si>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</si>
  <si>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</si>
  <si>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</si>
  <si>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</si>
  <si>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</si>
  <si>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</si>
  <si>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</si>
  <si>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</si>
  <si>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</si>
  <si>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</si>
  <si>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</si>
  <si>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</si>
  <si>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</si>
  <si>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</si>
  <si>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</si>
  <si>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</si>
  <si>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</si>
  <si>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</si>
  <si>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</si>
  <si>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</si>
  <si>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</si>
  <si>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</si>
  <si>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</si>
  <si>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</si>
  <si>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</si>
  <si>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</si>
  <si>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</si>
  <si>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</si>
  <si>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</si>
  <si>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</si>
  <si>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</si>
  <si>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</si>
  <si>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</si>
  <si>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</si>
  <si>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</si>
  <si>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</si>
  <si>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</si>
  <si>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</si>
  <si>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</si>
  <si>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</si>
  <si>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</si>
  <si>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</si>
  <si>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</si>
  <si>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</si>
  <si>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</si>
  <si>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</si>
  <si>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</si>
  <si>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</si>
  <si>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</si>
  <si>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</si>
  <si>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</si>
  <si>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</si>
  <si>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</si>
  <si>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</si>
  <si>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</si>
  <si>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</si>
  <si>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</si>
  <si>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</si>
  <si>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</si>
  <si>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</si>
  <si>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</si>
  <si>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</si>
  <si>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</si>
  <si>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</si>
  <si>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</si>
  <si>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</si>
  <si>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</si>
  <si>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</si>
  <si>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</si>
  <si>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</si>
  <si>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</si>
  <si>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</si>
  <si>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</si>
  <si>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</si>
  <si>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</si>
  <si>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</si>
  <si>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</si>
  <si>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</si>
  <si>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</si>
  <si>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</si>
  <si>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</si>
  <si>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</si>
  <si>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</si>
  <si>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</si>
  <si>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</si>
  <si>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</si>
  <si>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</si>
  <si>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</si>
  <si>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</si>
  <si>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</si>
  <si>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</si>
  <si>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</si>
  <si>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</si>
  <si>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</si>
  <si>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</si>
  <si>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</si>
  <si>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</si>
  <si>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</si>
  <si>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</si>
  <si>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</si>
  <si>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</si>
  <si>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</si>
  <si>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</si>
  <si>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</si>
  <si>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</si>
  <si>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</si>
  <si>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</si>
  <si>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</si>
  <si>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</si>
  <si>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</si>
  <si>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</si>
  <si>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</si>
  <si>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</si>
  <si>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</si>
  <si>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</si>
  <si>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</si>
  <si>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</si>
  <si>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</si>
  <si>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</si>
  <si>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</si>
  <si>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</si>
  <si>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</si>
  <si>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</si>
  <si>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</si>
  <si>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</si>
  <si>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</si>
  <si>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</si>
  <si>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</si>
  <si>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</si>
  <si>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</si>
  <si>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</si>
  <si>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</si>
  <si>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</si>
  <si>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</si>
  <si>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</si>
  <si>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</si>
  <si>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</si>
  <si>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</si>
  <si>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</si>
  <si>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</si>
  <si>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</si>
  <si>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</si>
  <si>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</si>
  <si>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</si>
  <si>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</si>
  <si>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</si>
  <si>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</si>
  <si>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</si>
  <si>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</si>
  <si>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</si>
  <si>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</si>
  <si>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</si>
  <si>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</si>
  <si>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</si>
  <si>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</si>
  <si>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</si>
  <si>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</si>
  <si>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</si>
  <si>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</si>
  <si>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</si>
  <si>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</si>
  <si>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</si>
  <si>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</si>
  <si>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</si>
  <si>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</si>
  <si>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</si>
  <si>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</si>
  <si>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</si>
  <si>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</si>
  <si>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</si>
  <si>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</si>
  <si>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</si>
  <si>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</si>
  <si>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</si>
  <si>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</si>
  <si>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</si>
  <si>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</si>
  <si>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</si>
  <si>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</si>
  <si>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</si>
  <si>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</si>
  <si>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</si>
  <si>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</si>
  <si>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</si>
  <si>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</si>
  <si>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</si>
  <si>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</si>
  <si>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</si>
  <si>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</si>
  <si>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</si>
  <si>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</si>
  <si>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</si>
  <si>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</si>
  <si>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</si>
  <si>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</si>
  <si>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</si>
  <si>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</si>
  <si>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</si>
  <si>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</si>
  <si>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</si>
  <si>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</si>
  <si>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</si>
  <si>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</si>
  <si>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</si>
  <si>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</si>
  <si>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</si>
  <si>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</si>
  <si>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</si>
  <si>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</si>
  <si>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</si>
  <si>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</si>
  <si>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</si>
  <si>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</si>
  <si>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</si>
  <si>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</si>
  <si>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</si>
  <si>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</si>
  <si>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</si>
  <si>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</si>
  <si>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</si>
  <si>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</si>
  <si>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</si>
  <si>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</si>
  <si>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</si>
  <si>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</si>
  <si>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</si>
  <si>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</si>
  <si>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</si>
  <si>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</si>
  <si>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</si>
  <si>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</si>
  <si>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</si>
  <si>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</si>
  <si>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</si>
  <si>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</si>
  <si>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</si>
  <si>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</si>
  <si>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</si>
  <si>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</si>
  <si>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</si>
  <si>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</si>
  <si>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</si>
  <si>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</si>
  <si>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</si>
  <si>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</si>
  <si>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</si>
  <si>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</si>
  <si>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</si>
  <si>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</si>
  <si>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</si>
  <si>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</si>
  <si>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</si>
  <si>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</si>
  <si>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</si>
  <si>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</si>
  <si>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</si>
  <si>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</si>
  <si>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</si>
  <si>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</si>
  <si>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</si>
  <si>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</si>
  <si>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</si>
  <si>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</si>
  <si>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</si>
  <si>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</si>
  <si>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</si>
  <si>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</si>
  <si>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</si>
  <si>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</si>
  <si>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</si>
  <si>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</si>
  <si>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</si>
  <si>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</si>
  <si>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</si>
  <si>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</si>
  <si>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</si>
  <si>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</si>
  <si>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</si>
  <si>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</si>
  <si>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</si>
  <si>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</si>
  <si>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</si>
  <si>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</si>
  <si>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</si>
  <si>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</si>
  <si>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</si>
  <si>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</si>
  <si>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</si>
  <si>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</si>
  <si>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</si>
  <si>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</si>
  <si>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</si>
  <si>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</si>
  <si>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</si>
  <si>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</si>
  <si>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</si>
  <si>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</si>
  <si>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</si>
  <si>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</si>
  <si>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</si>
  <si>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</si>
  <si>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</si>
  <si>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</si>
  <si>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</si>
  <si>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</si>
  <si>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</si>
  <si>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</si>
  <si>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</si>
  <si>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</si>
  <si>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</si>
  <si>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</si>
  <si>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</si>
  <si>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</si>
  <si>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</si>
  <si>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</si>
  <si>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</si>
  <si>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</si>
  <si>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</si>
  <si>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</si>
  <si>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</si>
  <si>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</si>
  <si>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</si>
  <si>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</si>
  <si>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</si>
  <si>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</si>
  <si>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</si>
  <si>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</si>
  <si>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</si>
  <si>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</si>
  <si>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</si>
  <si>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</si>
  <si>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</si>
  <si>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</si>
  <si>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</si>
  <si>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</si>
  <si>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</si>
  <si>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</si>
  <si>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</si>
  <si>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</si>
  <si>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</si>
  <si>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</si>
  <si>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</si>
  <si>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</si>
  <si>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</si>
  <si>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</si>
  <si>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</si>
  <si>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</si>
  <si>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</si>
  <si>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</si>
  <si>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</si>
  <si>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</si>
  <si>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</si>
  <si>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</si>
  <si>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</si>
  <si>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</si>
  <si>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</si>
  <si>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</si>
  <si>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</si>
  <si>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</si>
  <si>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</si>
  <si>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</si>
  <si>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</si>
  <si>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</si>
  <si>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</si>
  <si>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</si>
  <si>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</si>
  <si>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</si>
  <si>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</si>
  <si>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</si>
  <si>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</si>
  <si>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</si>
  <si>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</si>
  <si>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</si>
  <si>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</si>
  <si>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</si>
  <si>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</si>
  <si>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</si>
  <si>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</si>
  <si>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</si>
  <si>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</si>
  <si>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</si>
  <si>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</si>
  <si>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</si>
  <si>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</si>
  <si>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</si>
  <si>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</si>
  <si>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</si>
  <si>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</si>
  <si>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</si>
  <si>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</si>
  <si>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</si>
  <si>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</si>
  <si>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</si>
  <si>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</si>
  <si>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</si>
  <si>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</si>
  <si>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</si>
  <si>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</si>
  <si>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</si>
  <si>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</si>
  <si>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</si>
  <si>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</si>
  <si>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</si>
  <si>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</si>
  <si>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</si>
  <si>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</si>
  <si>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</si>
  <si>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</si>
  <si>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</si>
  <si>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</si>
  <si>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</si>
  <si>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</si>
  <si>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</si>
  <si>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</si>
  <si>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</si>
  <si>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</si>
  <si>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</si>
  <si>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</si>
  <si>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</si>
  <si>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</si>
  <si>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</si>
  <si>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</si>
  <si>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</si>
  <si>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</si>
  <si>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</si>
  <si>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</si>
  <si>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</si>
  <si>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</si>
  <si>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</si>
  <si>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</si>
  <si>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</si>
  <si>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</si>
  <si>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</si>
  <si>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</si>
  <si>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</si>
  <si>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</si>
  <si>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</si>
  <si>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</si>
  <si>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</si>
  <si>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</si>
  <si>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</si>
  <si>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</si>
  <si>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</si>
  <si>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</si>
  <si>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</si>
  <si>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</si>
  <si>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</si>
  <si>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</si>
  <si>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</si>
  <si>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</si>
  <si>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</si>
  <si>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</si>
  <si>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</si>
  <si>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</si>
  <si>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</si>
  <si>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</si>
  <si>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</si>
  <si>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</si>
  <si>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</si>
  <si>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</si>
  <si>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</si>
  <si>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</si>
  <si>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</si>
  <si>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</si>
  <si>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</si>
  <si>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</si>
  <si>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</si>
  <si>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</si>
  <si>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</si>
  <si>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</si>
  <si>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</si>
  <si>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</si>
  <si>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</si>
  <si>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</si>
  <si>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</si>
  <si>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</si>
  <si>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</si>
  <si>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</si>
  <si>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</si>
  <si>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</si>
  <si>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</si>
  <si>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</si>
  <si>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</si>
  <si>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</si>
  <si>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</si>
  <si>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</si>
  <si>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</si>
  <si>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</si>
  <si>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</si>
  <si>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</si>
  <si>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</si>
  <si>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</si>
  <si>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</si>
  <si>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</si>
  <si>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</si>
  <si>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</si>
  <si>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</si>
  <si>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</si>
  <si>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</si>
  <si>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</si>
  <si>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</si>
  <si>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</si>
  <si>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</si>
  <si>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</si>
  <si>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</si>
  <si>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</si>
  <si>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</si>
  <si>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</si>
  <si>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</si>
  <si>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</si>
  <si>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</si>
  <si>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</si>
  <si>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</si>
  <si>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</si>
  <si>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</si>
  <si>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</si>
  <si>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</si>
  <si>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</si>
  <si>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</si>
  <si>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</si>
  <si>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</si>
  <si>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</si>
  <si>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</si>
  <si>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</si>
  <si>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</si>
  <si>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</si>
  <si>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</si>
  <si>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</si>
  <si>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</si>
  <si>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</si>
  <si>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</si>
  <si>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</si>
  <si>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</si>
  <si>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</si>
  <si>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</si>
  <si>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</si>
  <si>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</si>
  <si>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</si>
  <si>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</si>
  <si>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</si>
  <si>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</si>
  <si>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</si>
  <si>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</si>
  <si>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</si>
  <si>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</si>
  <si>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</si>
  <si>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</si>
  <si>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</si>
  <si>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</si>
  <si>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</si>
  <si>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</si>
  <si>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</si>
  <si>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</si>
  <si>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</si>
  <si>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</si>
  <si>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</si>
  <si>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</si>
  <si>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</si>
  <si>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</si>
  <si>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</si>
  <si>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</si>
  <si>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</si>
  <si>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</si>
  <si>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</si>
  <si>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</si>
  <si>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</si>
  <si>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</si>
  <si>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</si>
  <si>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</si>
  <si>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</si>
  <si>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</si>
  <si>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</si>
  <si>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</si>
  <si>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</si>
  <si>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</si>
  <si>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</si>
  <si>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</si>
  <si>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</si>
  <si>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</si>
  <si>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</si>
  <si>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</si>
  <si>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</si>
  <si>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</si>
  <si>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</si>
  <si>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</si>
  <si>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</si>
  <si>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</si>
  <si>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</si>
  <si>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</si>
  <si>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</si>
  <si>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</si>
  <si>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</si>
  <si>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</si>
  <si>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</si>
  <si>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</si>
  <si>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</si>
  <si>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</si>
  <si>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</si>
  <si>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</si>
  <si>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</si>
  <si>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</si>
  <si>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</si>
  <si>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</si>
  <si>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</si>
  <si>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</si>
  <si>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</si>
  <si>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</si>
  <si>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</si>
  <si>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</si>
  <si>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</si>
  <si>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</si>
  <si>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</si>
  <si>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</si>
  <si>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</si>
  <si>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</si>
  <si>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</si>
  <si>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</si>
  <si>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</si>
  <si>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</si>
  <si>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</si>
  <si>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</si>
  <si>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</si>
  <si>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</si>
  <si>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</si>
  <si>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</si>
  <si>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</si>
  <si>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</si>
  <si>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</si>
  <si>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</si>
  <si>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</si>
  <si>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</si>
  <si>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</si>
  <si>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</si>
  <si>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</si>
  <si>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</si>
  <si>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</si>
  <si>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</si>
  <si>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</si>
  <si>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</si>
  <si>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</si>
  <si>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</si>
  <si>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</si>
  <si>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</si>
  <si>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</si>
  <si>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</si>
  <si>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</si>
  <si>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</si>
  <si>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</si>
  <si>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</si>
  <si>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</si>
  <si>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</si>
  <si>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</si>
  <si>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</si>
  <si>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</si>
  <si>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</si>
  <si>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</si>
  <si>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</si>
  <si>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</si>
  <si>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</si>
  <si>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</si>
  <si>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</si>
  <si>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</si>
  <si>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</si>
  <si>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</si>
  <si>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</si>
  <si>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</si>
  <si>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</si>
  <si>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</si>
  <si>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</si>
  <si>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</si>
  <si>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</si>
  <si>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</si>
  <si>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</si>
  <si>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</si>
  <si>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</si>
  <si>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</si>
  <si>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</si>
  <si>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</si>
  <si>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</si>
  <si>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</si>
  <si>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</si>
  <si>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</si>
  <si>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</si>
  <si>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</si>
  <si>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</si>
  <si>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</si>
  <si>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</si>
  <si>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</si>
  <si>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</si>
  <si>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</si>
  <si>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</si>
  <si>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</si>
  <si>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</si>
  <si>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</si>
  <si>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</si>
  <si>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</si>
  <si>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</si>
  <si>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</si>
  <si>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</si>
  <si>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</si>
  <si>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</si>
  <si>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</si>
  <si>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</si>
  <si>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</si>
  <si>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</si>
  <si>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</si>
  <si>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</si>
  <si>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</si>
  <si>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</si>
  <si>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</si>
  <si>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</si>
  <si>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</si>
  <si>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</si>
  <si>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</si>
  <si>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</si>
  <si>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</si>
  <si>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</si>
  <si>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</si>
  <si>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</si>
  <si>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</si>
  <si>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</si>
  <si>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</si>
  <si>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</si>
  <si>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</si>
  <si>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</si>
  <si>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</si>
  <si>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</si>
  <si>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</si>
  <si>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</si>
  <si>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</si>
  <si>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</si>
  <si>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</si>
  <si>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</si>
  <si>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</si>
  <si>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</si>
  <si>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</si>
  <si>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</si>
  <si>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</si>
  <si>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</si>
  <si>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</si>
  <si>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</si>
  <si>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</si>
  <si>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</si>
  <si>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</si>
  <si>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</si>
  <si>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</si>
  <si>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</si>
  <si>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</si>
  <si>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</si>
  <si>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</si>
  <si>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</si>
  <si>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</si>
  <si>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</si>
  <si>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</si>
  <si>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</si>
  <si>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</si>
  <si>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</si>
  <si>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</si>
  <si>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</si>
  <si>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</si>
  <si>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</si>
  <si>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</si>
  <si>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</si>
  <si>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</si>
  <si>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</si>
  <si>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</si>
  <si>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</si>
  <si>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</si>
  <si>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</si>
  <si>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</si>
  <si>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</si>
  <si>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</si>
  <si>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</si>
  <si>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</si>
  <si>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</si>
  <si>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</si>
  <si>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</si>
  <si>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</si>
  <si>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</si>
  <si>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</si>
  <si>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</si>
  <si>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</si>
  <si>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</si>
  <si>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</si>
  <si>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</si>
  <si>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</si>
  <si>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</si>
  <si>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</si>
  <si>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</si>
  <si>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</si>
  <si>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</si>
  <si>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</si>
  <si>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</si>
  <si>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</si>
  <si>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</si>
  <si>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</si>
  <si>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</si>
  <si>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</si>
  <si>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</si>
  <si>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</si>
  <si>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</si>
  <si>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</si>
  <si>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</si>
  <si>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</si>
  <si>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</si>
  <si>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</si>
  <si>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</si>
  <si>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</si>
  <si>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</si>
  <si>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</si>
  <si>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</si>
  <si>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</si>
  <si>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</si>
  <si>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</si>
  <si>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</si>
  <si>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</si>
  <si>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</si>
  <si>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</si>
  <si>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</si>
  <si>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</si>
  <si>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</si>
  <si>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</si>
  <si>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</si>
  <si>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</si>
  <si>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</si>
  <si>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</si>
  <si>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</si>
  <si>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</si>
  <si>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</si>
  <si>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</si>
  <si>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</si>
  <si>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</si>
  <si>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</si>
  <si>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</si>
  <si>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</si>
  <si>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</si>
  <si>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</si>
  <si>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</si>
  <si>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</si>
  <si>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</si>
  <si>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</si>
  <si>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</si>
  <si>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</si>
  <si>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</si>
  <si>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</si>
  <si>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</si>
  <si>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</si>
  <si>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</si>
  <si>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</si>
  <si>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</si>
  <si>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</si>
  <si>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</si>
  <si>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</si>
  <si>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</si>
  <si>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</si>
  <si>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</si>
  <si>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</si>
  <si>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</si>
  <si>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</si>
  <si>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</si>
  <si>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</si>
  <si>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</si>
  <si>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</si>
  <si>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</si>
  <si>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</si>
  <si>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</si>
  <si>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</si>
  <si>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</si>
  <si>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</si>
  <si>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</si>
  <si>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</si>
  <si>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</si>
  <si>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</si>
  <si>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</si>
  <si>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</si>
  <si>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</si>
  <si>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</si>
  <si>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</si>
  <si>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</si>
  <si>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</si>
  <si>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</si>
  <si>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</si>
  <si>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</si>
  <si>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</si>
  <si>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</si>
  <si>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</si>
  <si>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</si>
  <si>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</si>
  <si>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</si>
  <si>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</si>
  <si>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</si>
  <si>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</si>
  <si>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</si>
  <si>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</si>
  <si>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</si>
  <si>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</si>
  <si>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</si>
  <si>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</si>
  <si>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</si>
  <si>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</si>
  <si>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</si>
  <si>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</si>
  <si>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</si>
  <si>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</si>
  <si>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</si>
  <si>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</si>
  <si>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</si>
  <si>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</si>
  <si>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</si>
  <si>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</si>
  <si>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</si>
  <si>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</si>
  <si>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</si>
  <si>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</si>
  <si>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</si>
  <si>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</si>
  <si>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</si>
  <si>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</si>
  <si>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</si>
  <si>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</si>
  <si>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</si>
  <si>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</si>
  <si>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</si>
  <si>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</si>
  <si>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</si>
  <si>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</si>
  <si>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</si>
  <si>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</si>
  <si>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</si>
  <si>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</si>
  <si>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</si>
  <si>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</si>
  <si>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</si>
  <si>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</si>
  <si>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</si>
  <si>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</si>
  <si>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</si>
  <si>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</si>
  <si>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</si>
  <si>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</si>
  <si>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</si>
  <si>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</si>
  <si>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</si>
  <si>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</si>
  <si>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</si>
  <si>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</si>
  <si>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</si>
  <si>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</si>
  <si>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</si>
  <si>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</si>
  <si>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</si>
  <si>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</si>
  <si>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</si>
  <si>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</si>
  <si>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</si>
  <si>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</si>
  <si>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</si>
  <si>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</si>
  <si>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</si>
  <si>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</si>
  <si>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</si>
  <si>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</si>
  <si>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</si>
  <si>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</si>
  <si>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</si>
  <si>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</si>
  <si>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</si>
  <si>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</si>
  <si>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</si>
  <si>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</si>
  <si>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</si>
  <si>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</si>
  <si>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</si>
  <si>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</si>
  <si>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</si>
  <si>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</si>
  <si>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</si>
  <si>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</si>
  <si>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</si>
  <si>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</si>
  <si>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</si>
  <si>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</si>
  <si>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</si>
  <si>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</si>
  <si>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</si>
  <si>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</si>
  <si>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</si>
  <si>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</si>
  <si>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</si>
  <si>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</si>
  <si>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</si>
  <si>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</si>
  <si>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</si>
  <si>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</si>
  <si>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</si>
  <si>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</si>
  <si>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</si>
  <si>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</si>
  <si>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</si>
  <si>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</si>
  <si>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</si>
  <si>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</si>
  <si>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</si>
  <si>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</si>
  <si>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</si>
  <si>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</si>
  <si>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</si>
  <si>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</si>
  <si>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</si>
  <si>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</si>
  <si>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</si>
  <si>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</si>
  <si>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</si>
  <si>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</si>
  <si>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</si>
  <si>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</si>
  <si>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</si>
  <si>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</si>
  <si>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</si>
  <si>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</si>
  <si>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</si>
  <si>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</si>
  <si>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</si>
  <si>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</si>
  <si>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</si>
  <si>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</si>
  <si>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</si>
  <si>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</si>
  <si>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</si>
  <si>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</si>
  <si>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</si>
  <si>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</si>
  <si>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</si>
  <si>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</si>
  <si>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</si>
  <si>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</si>
  <si>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</si>
  <si>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</si>
  <si>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</si>
  <si>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</si>
  <si>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</si>
  <si>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</si>
  <si>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</si>
  <si>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</si>
  <si>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</si>
  <si>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</si>
  <si>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</si>
  <si>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</si>
  <si>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</si>
  <si>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</si>
  <si>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</si>
  <si>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</si>
  <si>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</si>
  <si>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</si>
  <si>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</si>
  <si>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</si>
  <si>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</si>
  <si>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</si>
  <si>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</si>
  <si>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</si>
  <si>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</si>
  <si>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</si>
  <si>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</si>
  <si>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</si>
  <si>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</si>
  <si>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</si>
  <si>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</si>
  <si>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</si>
  <si>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</si>
  <si>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</si>
  <si>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</si>
  <si>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</si>
  <si>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</si>
  <si>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</si>
  <si>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</si>
  <si>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</si>
  <si>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</si>
  <si>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</si>
  <si>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</si>
  <si>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</si>
  <si>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</si>
  <si>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</si>
  <si>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</si>
  <si>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</si>
  <si>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</si>
  <si>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</si>
  <si>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</si>
  <si>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</si>
  <si>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</si>
  <si>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</si>
  <si>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</si>
  <si>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</si>
  <si>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</si>
  <si>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</si>
  <si>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</si>
  <si>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</si>
  <si>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</si>
  <si>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</si>
  <si>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</si>
  <si>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</si>
  <si>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</si>
  <si>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</si>
  <si>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</si>
  <si>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</si>
  <si>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</si>
  <si>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</si>
  <si>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</si>
  <si>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</si>
  <si>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</si>
  <si>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</si>
  <si>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</si>
  <si>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</si>
  <si>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</si>
  <si>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</si>
  <si>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</si>
  <si>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</si>
  <si>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</si>
  <si>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</si>
  <si>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</si>
  <si>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</si>
  <si>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</si>
  <si>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</si>
  <si>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</si>
  <si>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</si>
  <si>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</si>
  <si>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</si>
  <si>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</si>
  <si>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</si>
  <si>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</si>
  <si>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</si>
  <si>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</si>
  <si>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</si>
  <si>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</si>
  <si>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</si>
  <si>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</si>
  <si>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</si>
  <si>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</si>
  <si>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</si>
  <si>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</si>
  <si>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</si>
  <si>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</si>
  <si>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</si>
  <si>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</si>
  <si>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</si>
  <si>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</si>
  <si>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</si>
  <si>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</si>
  <si>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</si>
  <si>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</si>
  <si>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</si>
  <si>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</si>
  <si>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</si>
  <si>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</si>
  <si>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</si>
  <si>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</si>
  <si>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</si>
  <si>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</si>
  <si>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</si>
  <si>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</si>
  <si>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</si>
  <si>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</si>
  <si>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</si>
  <si>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</si>
  <si>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</si>
  <si>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</si>
  <si>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</si>
  <si>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</si>
  <si>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</si>
  <si>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</si>
  <si>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</si>
  <si>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</si>
  <si>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</si>
  <si>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</si>
  <si>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</si>
  <si>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</si>
  <si>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</si>
  <si>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</si>
  <si>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</si>
  <si>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</si>
  <si>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</si>
  <si>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</si>
  <si>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</si>
  <si>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</si>
  <si>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</si>
  <si>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</si>
  <si>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</si>
  <si>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</si>
  <si>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</si>
  <si>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</si>
  <si>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</si>
  <si>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</si>
  <si>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</si>
  <si>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</si>
  <si>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</si>
  <si>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</si>
  <si>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</si>
  <si>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</si>
  <si>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</si>
  <si>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</si>
  <si>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</si>
  <si>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</si>
  <si>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</si>
  <si>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</si>
  <si>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</si>
  <si>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</si>
  <si>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</si>
  <si>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</si>
  <si>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</si>
  <si>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</si>
  <si>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</si>
  <si>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</si>
  <si>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</si>
  <si>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</si>
  <si>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</si>
  <si>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</si>
  <si>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</si>
  <si>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</si>
  <si>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</si>
  <si>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</si>
  <si>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</si>
  <si>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</si>
  <si>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</si>
  <si>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</si>
  <si>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</si>
  <si>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</si>
  <si>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</si>
  <si>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</si>
  <si>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</si>
  <si>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</si>
  <si>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</si>
  <si>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</si>
  <si>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</si>
  <si>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</si>
  <si>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</si>
  <si>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</si>
  <si>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</si>
  <si>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</si>
  <si>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</si>
  <si>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</si>
  <si>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</si>
  <si>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</si>
  <si>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</si>
  <si>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</si>
  <si>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</si>
  <si>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</si>
  <si>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</si>
  <si>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</si>
  <si>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</si>
  <si>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</si>
  <si>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</si>
  <si>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</si>
  <si>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</si>
  <si>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</si>
  <si>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</si>
  <si>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</si>
  <si>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</si>
  <si>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</si>
  <si>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</si>
  <si>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</si>
  <si>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</si>
  <si>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</si>
  <si>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</si>
  <si>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</si>
  <si>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</si>
  <si>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</si>
  <si>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</si>
  <si>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</si>
  <si>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</si>
  <si>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</si>
  <si>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</si>
  <si>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</si>
  <si>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</si>
  <si>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</si>
  <si>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</si>
  <si>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</si>
  <si>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</si>
  <si>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</si>
  <si>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</si>
  <si>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</si>
  <si>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</si>
  <si>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</si>
  <si>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</si>
  <si>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</si>
  <si>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</si>
  <si>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</si>
  <si>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</si>
  <si>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</si>
  <si>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</si>
  <si>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</si>
  <si>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</si>
  <si>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</si>
  <si>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</si>
  <si>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</si>
  <si>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</si>
  <si>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</si>
  <si>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</si>
  <si>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</si>
  <si>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</si>
  <si>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</si>
  <si>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</si>
  <si>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</si>
  <si>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</si>
  <si>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</si>
  <si>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</si>
  <si>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</si>
  <si>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</si>
  <si>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</si>
  <si>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</si>
  <si>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</si>
  <si>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</si>
  <si>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</si>
  <si>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</si>
  <si>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</si>
  <si>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</si>
  <si>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</si>
  <si>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</si>
  <si>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</si>
  <si>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</si>
  <si>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</si>
  <si>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</si>
  <si>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</si>
  <si>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</si>
  <si>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</si>
  <si>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</si>
  <si>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</si>
  <si>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</si>
  <si>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</si>
  <si>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</si>
  <si>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</si>
  <si>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</si>
  <si>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</si>
  <si>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</si>
  <si>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</si>
  <si>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</si>
  <si>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</si>
  <si>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</si>
  <si>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</si>
  <si>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</si>
  <si>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</si>
  <si>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</si>
  <si>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</si>
  <si>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</si>
  <si>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</si>
  <si>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</si>
  <si>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</si>
  <si>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</si>
  <si>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</si>
  <si>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</si>
  <si>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</si>
  <si>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</si>
  <si>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</si>
  <si>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</si>
  <si>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</si>
  <si>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</si>
  <si>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</si>
  <si>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</si>
  <si>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</si>
  <si>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</si>
  <si>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</si>
  <si>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</si>
  <si>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</si>
  <si>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</si>
  <si>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</si>
  <si>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</si>
  <si>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</si>
  <si>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</si>
  <si>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</si>
  <si>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</si>
  <si>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</si>
  <si>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</si>
  <si>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</si>
  <si>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</si>
  <si>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</si>
  <si>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</si>
  <si>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</si>
  <si>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</si>
  <si>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</si>
  <si>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</si>
  <si>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</si>
  <si>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</si>
  <si>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</si>
  <si>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</si>
  <si>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</si>
  <si>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</si>
  <si>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</si>
  <si>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</si>
  <si>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</si>
  <si>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</si>
  <si>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</si>
  <si>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</si>
  <si>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</si>
  <si>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</si>
  <si>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</si>
  <si>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</si>
  <si>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</si>
  <si>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</si>
  <si>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</si>
  <si>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</si>
  <si>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</si>
  <si>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</si>
  <si>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</si>
  <si>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</si>
  <si>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</si>
  <si>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</si>
  <si>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</si>
  <si>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</si>
  <si>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</si>
  <si>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</si>
  <si>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</si>
  <si>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</si>
  <si>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</si>
  <si>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</si>
  <si>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</si>
  <si>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</si>
  <si>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</si>
  <si>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</si>
  <si>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</si>
  <si>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</si>
  <si>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</si>
  <si>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</si>
  <si>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</si>
  <si>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</si>
  <si>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</si>
  <si>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</si>
  <si>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</si>
  <si>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</si>
  <si>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</si>
  <si>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</si>
  <si>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</si>
  <si>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</si>
  <si>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</si>
  <si>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</si>
  <si>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</si>
  <si>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</si>
  <si>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</si>
  <si>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</si>
  <si>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</si>
  <si>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</si>
  <si>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</si>
  <si>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</si>
  <si>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</si>
  <si>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</si>
  <si>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</si>
  <si>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</si>
  <si>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</si>
  <si>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</si>
  <si>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</si>
  <si>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</si>
  <si>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</si>
  <si>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</si>
  <si>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</si>
  <si>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</si>
  <si>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</si>
  <si>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</si>
  <si>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</si>
  <si>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</si>
  <si>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</si>
  <si>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</si>
  <si>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</si>
  <si>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</si>
  <si>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</si>
  <si>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</si>
  <si>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</si>
  <si>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</si>
  <si>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</si>
  <si>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</si>
  <si>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</si>
  <si>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</si>
  <si>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</si>
  <si>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</si>
  <si>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</si>
  <si>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</si>
  <si>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</si>
  <si>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</si>
  <si>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</si>
  <si>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</si>
  <si>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</si>
  <si>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</si>
  <si>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</si>
  <si>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</si>
  <si>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</si>
  <si>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</si>
  <si>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</si>
  <si>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</si>
  <si>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</si>
  <si>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</si>
  <si>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</si>
  <si>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</si>
  <si>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</si>
  <si>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</si>
  <si>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</si>
  <si>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</si>
  <si>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</si>
  <si>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</si>
  <si>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</si>
  <si>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</si>
  <si>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</si>
  <si>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</si>
  <si>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</si>
  <si>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</si>
  <si>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</si>
  <si>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</si>
  <si>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</si>
  <si>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</si>
  <si>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</si>
  <si>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</si>
  <si>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</si>
  <si>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</si>
  <si>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</si>
  <si>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</si>
  <si>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</si>
  <si>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</si>
  <si>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</si>
  <si>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</si>
  <si>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</si>
  <si>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</si>
  <si>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</si>
  <si>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</si>
  <si>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</si>
  <si>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</si>
  <si>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</si>
  <si>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</si>
  <si>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</si>
  <si>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</si>
  <si>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</si>
  <si>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</si>
  <si>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</si>
  <si>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</si>
  <si>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</si>
  <si>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</si>
  <si>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</si>
  <si>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</si>
  <si>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</si>
  <si>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</si>
  <si>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</si>
  <si>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</si>
  <si>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</si>
  <si>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</si>
  <si>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</si>
  <si>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</si>
  <si>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</si>
  <si>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</si>
  <si>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</si>
  <si>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</si>
  <si>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</si>
  <si>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</si>
  <si>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</si>
  <si>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</si>
  <si>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</si>
  <si>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</si>
  <si>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</si>
  <si>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</si>
  <si>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</si>
  <si>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</si>
  <si>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</si>
  <si>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</si>
  <si>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</si>
  <si>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</si>
  <si>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</si>
  <si>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</si>
  <si>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</si>
  <si>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</si>
  <si>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</si>
  <si>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</si>
  <si>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</si>
  <si>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</si>
  <si>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</si>
  <si>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</si>
  <si>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</si>
  <si>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</si>
  <si>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</si>
  <si>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</si>
  <si>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</si>
  <si>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</si>
  <si>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</si>
  <si>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</si>
  <si>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</si>
  <si>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</si>
  <si>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</si>
  <si>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</si>
  <si>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</si>
  <si>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</si>
  <si>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</si>
  <si>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</si>
  <si>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</si>
  <si>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</si>
  <si>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</si>
  <si>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</si>
  <si>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</si>
  <si>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</si>
  <si>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</si>
  <si>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</si>
  <si>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</si>
  <si>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</si>
  <si>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</si>
  <si>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</si>
  <si>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</si>
  <si>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</si>
  <si>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</si>
  <si>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</si>
  <si>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</si>
  <si>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</si>
  <si>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</si>
  <si>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</si>
  <si>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</si>
  <si>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</si>
  <si>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</si>
  <si>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</si>
  <si>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</si>
  <si>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</si>
  <si>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</si>
  <si>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</si>
  <si>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</si>
  <si>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</si>
  <si>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</si>
  <si>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</si>
  <si>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</si>
  <si>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</si>
  <si>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</si>
  <si>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</si>
  <si>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</si>
  <si>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</si>
  <si>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</si>
  <si>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</si>
  <si>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</si>
  <si>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</si>
  <si>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</si>
  <si>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</si>
  <si>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</si>
  <si>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</si>
  <si>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</si>
  <si>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</si>
  <si>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</si>
  <si>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</si>
  <si>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</si>
  <si>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</si>
  <si>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</si>
  <si>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</si>
  <si>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</si>
  <si>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</si>
  <si>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</si>
  <si>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</si>
  <si>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</si>
  <si>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</si>
  <si>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</si>
  <si>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</si>
  <si>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</si>
  <si>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</si>
  <si>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</si>
  <si>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</si>
  <si>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</si>
  <si>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</si>
  <si>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</si>
  <si>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</si>
  <si>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</si>
  <si>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</si>
  <si>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</si>
  <si>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</si>
  <si>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</si>
  <si>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</si>
  <si>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</si>
  <si>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</si>
  <si>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</si>
  <si>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</si>
  <si>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</si>
  <si>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</si>
  <si>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</si>
  <si>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</si>
  <si>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</si>
  <si>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</si>
  <si>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</si>
  <si>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</si>
  <si>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</si>
  <si>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</si>
  <si>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</si>
  <si>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</si>
  <si>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</si>
  <si>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</si>
  <si>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</si>
  <si>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</si>
  <si>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</si>
  <si>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</si>
  <si>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</si>
  <si>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</si>
  <si>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</si>
  <si>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</si>
  <si>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</si>
  <si>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</si>
  <si>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</si>
  <si>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</si>
  <si>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</si>
  <si>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</si>
  <si>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</si>
  <si>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</si>
  <si>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</si>
  <si>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</si>
  <si>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</si>
  <si>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</si>
  <si>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</si>
  <si>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</si>
  <si>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</si>
  <si>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</si>
  <si>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</si>
  <si>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</si>
  <si>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</si>
  <si>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</si>
  <si>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</si>
  <si>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</si>
  <si>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</si>
  <si>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</si>
  <si>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</si>
  <si>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</si>
  <si>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</si>
  <si>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</si>
  <si>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</si>
  <si>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</si>
  <si>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</si>
  <si>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</si>
  <si>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</si>
  <si>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</si>
  <si>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</si>
  <si>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</si>
  <si>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</si>
  <si>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</si>
  <si>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</si>
  <si>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</si>
  <si>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</si>
  <si>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</si>
  <si>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</si>
  <si>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</si>
  <si>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</si>
  <si>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</si>
  <si>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</si>
  <si>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</si>
  <si>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</si>
  <si>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</si>
  <si>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</si>
  <si>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</si>
  <si>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</si>
  <si>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</si>
  <si>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</si>
  <si>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</si>
  <si>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</si>
  <si>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</si>
  <si>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</si>
  <si>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</si>
  <si>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</si>
  <si>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</si>
  <si>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</si>
  <si>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</si>
  <si>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</si>
  <si>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</si>
  <si>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</si>
  <si>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</si>
  <si>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</si>
  <si>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</si>
  <si>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</si>
  <si>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</si>
  <si>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</si>
  <si>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</si>
  <si>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</si>
  <si>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</si>
  <si>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</si>
  <si>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</si>
  <si>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</si>
  <si>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</si>
  <si>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</si>
  <si>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</si>
  <si>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</si>
  <si>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</si>
  <si>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</si>
  <si>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</si>
  <si>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</si>
  <si>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</si>
  <si>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</si>
  <si>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</si>
  <si>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</si>
  <si>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</si>
  <si>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</si>
  <si>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</si>
  <si>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</si>
  <si>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</si>
  <si>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</si>
  <si>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</si>
  <si>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</si>
  <si>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</si>
  <si>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</si>
  <si>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</si>
  <si>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</si>
  <si>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</si>
  <si>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</si>
  <si>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</si>
  <si>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</si>
  <si>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</si>
  <si>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</si>
  <si>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</si>
  <si>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</si>
  <si>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</si>
  <si>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</si>
  <si>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</si>
  <si>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</si>
  <si>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</si>
  <si>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</si>
  <si>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</si>
  <si>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</si>
  <si>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</si>
  <si>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</si>
  <si>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</si>
  <si>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</si>
  <si>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</si>
  <si>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</si>
  <si>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</si>
  <si>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</si>
  <si>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</si>
  <si>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</si>
  <si>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</si>
  <si>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</si>
  <si>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</si>
  <si>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</si>
  <si>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</si>
  <si>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</si>
  <si>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</si>
  <si>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</si>
  <si>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</si>
  <si>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</si>
  <si>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</si>
  <si>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</si>
  <si>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</si>
  <si>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</si>
  <si>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</si>
  <si>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</si>
  <si>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</si>
  <si>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</si>
  <si>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</si>
  <si>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</si>
  <si>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</si>
  <si>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</si>
  <si>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</si>
  <si>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</si>
  <si>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</si>
  <si>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</si>
  <si>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</si>
  <si>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</si>
  <si>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</si>
  <si>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</si>
  <si>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</si>
  <si>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</si>
  <si>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</si>
  <si>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</si>
  <si>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</si>
  <si>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</si>
  <si>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</si>
  <si>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</si>
  <si>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</si>
  <si>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</si>
  <si>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</si>
  <si>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</si>
  <si>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</si>
  <si>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</si>
  <si>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</si>
  <si>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</si>
  <si>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</si>
  <si>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</si>
  <si>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</si>
  <si>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</si>
  <si>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</si>
  <si>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</si>
  <si>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</si>
  <si>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</si>
  <si>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</si>
  <si>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</si>
  <si>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</si>
  <si>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</si>
  <si>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</si>
  <si>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</si>
  <si>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</si>
  <si>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</si>
  <si>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</si>
  <si>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</si>
  <si>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</si>
  <si>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</si>
  <si>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</si>
  <si>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</si>
  <si>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</si>
  <si>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</si>
  <si>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</si>
  <si>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</si>
  <si>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</si>
  <si>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</si>
  <si>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</si>
  <si>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</si>
  <si>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</si>
  <si>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</si>
  <si>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</si>
  <si>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</si>
  <si>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</si>
  <si>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</si>
  <si>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</si>
  <si>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</si>
  <si>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</si>
  <si>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</si>
  <si>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</si>
  <si>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</si>
  <si>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</si>
  <si>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</si>
  <si>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</si>
  <si>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</si>
  <si>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</si>
  <si>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</si>
  <si>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</si>
  <si>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</si>
  <si>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</si>
  <si>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</si>
  <si>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</si>
  <si>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</si>
  <si>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</si>
  <si>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</si>
  <si>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</si>
  <si>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</si>
  <si>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</si>
  <si>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</si>
  <si>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</si>
  <si>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</si>
  <si>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</si>
  <si>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</si>
  <si>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</si>
  <si>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</si>
  <si>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</si>
  <si>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</si>
  <si>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</si>
  <si>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</si>
  <si>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</si>
  <si>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</si>
  <si>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</si>
  <si>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</si>
  <si>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</si>
  <si>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</si>
  <si>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</si>
  <si>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</si>
  <si>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</si>
  <si>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</si>
  <si>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</si>
  <si>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</si>
  <si>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</si>
  <si>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</si>
  <si>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</si>
  <si>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</si>
  <si>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</si>
  <si>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</si>
  <si>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</si>
  <si>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</si>
  <si>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</si>
  <si>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</si>
  <si>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</si>
  <si>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</si>
  <si>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</si>
  <si>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</si>
  <si>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</si>
  <si>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</si>
  <si>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</si>
  <si>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</si>
  <si>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</si>
  <si>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</si>
  <si>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</si>
  <si>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</si>
  <si>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</si>
  <si>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</si>
  <si>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</si>
  <si>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</si>
  <si>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</si>
  <si>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</si>
  <si>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</si>
  <si>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</si>
  <si>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</si>
  <si>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</si>
  <si>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</si>
  <si>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</si>
  <si>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</si>
  <si>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</si>
  <si>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</si>
  <si>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</si>
  <si>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</si>
  <si>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</si>
  <si>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</si>
  <si>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</si>
  <si>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</si>
  <si>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</si>
  <si>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</si>
  <si>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</si>
  <si>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</si>
  <si>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</si>
  <si>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</si>
  <si>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</si>
  <si>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</si>
  <si>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</si>
  <si>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</si>
  <si>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</si>
  <si>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</si>
  <si>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</si>
  <si>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</si>
  <si>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</si>
  <si>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</si>
  <si>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</si>
  <si>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</si>
  <si>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</si>
  <si>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</si>
  <si>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</si>
  <si>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</si>
  <si>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</si>
  <si>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</si>
  <si>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</si>
  <si>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</si>
  <si>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</si>
  <si>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</si>
  <si>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</si>
  <si>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</si>
  <si>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</si>
  <si>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</si>
  <si>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</si>
  <si>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</si>
  <si>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</si>
  <si>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</si>
  <si>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</si>
  <si>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</si>
  <si>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</si>
  <si>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</si>
  <si>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</si>
  <si>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</si>
  <si>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</si>
  <si>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</si>
  <si>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</si>
  <si>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</si>
  <si>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</si>
  <si>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</si>
  <si>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</si>
  <si>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</si>
  <si>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</si>
  <si>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</si>
  <si>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</si>
  <si>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</si>
  <si>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</si>
  <si>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</si>
  <si>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</si>
  <si>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</si>
  <si>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</si>
  <si>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</si>
  <si>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</si>
  <si>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</si>
  <si>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</si>
  <si>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</si>
  <si>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</si>
  <si>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</si>
  <si>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</si>
  <si>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</si>
  <si>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</si>
  <si>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</si>
  <si>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</si>
  <si>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</si>
  <si>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</si>
  <si>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</si>
  <si>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</si>
  <si>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</si>
  <si>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</si>
  <si>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</si>
  <si>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</si>
  <si>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</si>
  <si>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</si>
  <si>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</si>
  <si>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</si>
  <si>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</si>
  <si>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</si>
  <si>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</si>
  <si>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</si>
  <si>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</si>
  <si>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</si>
  <si>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</si>
  <si>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</si>
  <si>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</si>
  <si>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</si>
  <si>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</si>
  <si>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</si>
  <si>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</si>
  <si>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</si>
  <si>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</si>
  <si>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</si>
  <si>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</si>
  <si>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</si>
  <si>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</si>
  <si>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</si>
  <si>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</si>
  <si>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</si>
  <si>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</si>
  <si>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</si>
  <si>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</si>
  <si>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</si>
  <si>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</si>
  <si>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</si>
  <si>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</si>
  <si>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</si>
  <si>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</si>
  <si>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</si>
  <si>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</si>
  <si>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</si>
  <si>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</si>
  <si>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</si>
  <si>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</si>
  <si>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</si>
  <si>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</si>
  <si>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</si>
  <si>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</si>
  <si>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</si>
  <si>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</si>
  <si>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</si>
  <si>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</si>
  <si>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</si>
  <si>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</si>
  <si>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</si>
  <si>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</si>
  <si>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</si>
  <si>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</si>
  <si>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</si>
  <si>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</si>
  <si>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</si>
  <si>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</si>
  <si>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</si>
  <si>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</si>
  <si>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</si>
  <si>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</si>
  <si>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</si>
  <si>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</si>
  <si>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</si>
  <si>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</si>
  <si>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</si>
  <si>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</si>
  <si>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</si>
  <si>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</si>
  <si>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</si>
  <si>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</si>
  <si>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</si>
  <si>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</si>
  <si>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</si>
  <si>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</si>
  <si>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</si>
  <si>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</si>
  <si>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</si>
  <si>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</si>
  <si>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</si>
  <si>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</si>
  <si>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</si>
  <si>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</si>
  <si>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</si>
  <si>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</si>
  <si>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</si>
  <si>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</si>
  <si>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</si>
  <si>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</si>
  <si>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</si>
  <si>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</si>
  <si>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</si>
  <si>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</si>
  <si>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</si>
  <si>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</si>
  <si>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</si>
  <si>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</si>
  <si>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</si>
  <si>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</si>
  <si>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</si>
  <si>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</si>
  <si>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</si>
  <si>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</si>
  <si>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</si>
  <si>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</si>
  <si>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</si>
  <si>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</si>
  <si>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</si>
  <si>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</si>
  <si>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</si>
  <si>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</si>
  <si>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</si>
  <si>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</si>
  <si>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</si>
  <si>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</si>
  <si>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</si>
  <si>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</si>
  <si>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</si>
  <si>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</si>
  <si>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</si>
  <si>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</si>
  <si>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</si>
  <si>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</si>
  <si>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</si>
  <si>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</si>
  <si>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</si>
  <si>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</si>
  <si>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</si>
  <si>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</si>
  <si>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</si>
  <si>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</si>
  <si>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</si>
  <si>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</si>
  <si>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</si>
  <si>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</si>
  <si>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</si>
  <si>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</si>
  <si>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</si>
  <si>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</si>
  <si>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</si>
  <si>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</si>
  <si>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</si>
  <si>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</si>
  <si>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</si>
  <si>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</si>
  <si>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</si>
  <si>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</si>
  <si>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</si>
  <si>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</si>
  <si>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</si>
  <si>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</si>
  <si>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</si>
  <si>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</si>
  <si>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</si>
  <si>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</si>
  <si>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</si>
  <si>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</si>
  <si>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</si>
  <si>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</si>
  <si>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</si>
  <si>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</si>
  <si>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</si>
  <si>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</si>
  <si>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</si>
  <si>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</si>
  <si>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</si>
  <si>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</si>
  <si>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</si>
  <si>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</si>
  <si>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</si>
  <si>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</si>
  <si>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</si>
  <si>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</si>
  <si>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</si>
  <si>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</si>
  <si>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</si>
  <si>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</si>
  <si>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</si>
  <si>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</si>
  <si>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</si>
  <si>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</si>
  <si>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</si>
  <si>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</si>
  <si>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</si>
  <si>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</si>
  <si>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</si>
  <si>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</si>
  <si>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</si>
  <si>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</si>
  <si>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</si>
  <si>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</si>
  <si>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</si>
  <si>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</si>
  <si>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</si>
  <si>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</si>
  <si>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</si>
  <si>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</si>
  <si>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</si>
  <si>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</si>
  <si>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</si>
  <si>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</si>
  <si>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</si>
  <si>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</si>
  <si>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</si>
  <si>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</si>
  <si>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</si>
  <si>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</si>
  <si>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</si>
  <si>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</si>
  <si>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</si>
  <si>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</si>
  <si>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</si>
  <si>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</si>
  <si>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</si>
  <si>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</si>
  <si>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</si>
  <si>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</si>
  <si>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</si>
  <si>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</si>
  <si>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</si>
  <si>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</si>
  <si>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</si>
  <si>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</si>
  <si>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</si>
  <si>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</si>
  <si>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</si>
  <si>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</si>
  <si>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</si>
  <si>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</si>
  <si>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</si>
  <si>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</si>
  <si>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</si>
  <si>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</si>
  <si>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</si>
  <si>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</si>
  <si>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</si>
  <si>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</si>
  <si>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</si>
  <si>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</si>
  <si>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</si>
  <si>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</si>
  <si>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</si>
  <si>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</si>
  <si>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</si>
  <si>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</si>
  <si>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</si>
  <si>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</si>
  <si>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</si>
  <si>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</si>
  <si>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</si>
  <si>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</si>
  <si>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</si>
  <si>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</si>
  <si>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</si>
  <si>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</si>
  <si>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</si>
  <si>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</si>
  <si>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</si>
  <si>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</si>
  <si>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</si>
  <si>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</si>
  <si>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</si>
  <si>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</si>
  <si>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</si>
  <si>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</si>
  <si>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</si>
  <si>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</si>
  <si>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</si>
  <si>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</si>
  <si>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</si>
  <si>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</si>
  <si>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</si>
  <si>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</si>
  <si>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</si>
  <si>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</si>
  <si>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</si>
  <si>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</si>
  <si>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</si>
  <si>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</si>
  <si>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</si>
  <si>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</si>
  <si>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</si>
  <si>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</si>
  <si>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</si>
  <si>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</si>
  <si>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</si>
  <si>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</si>
  <si>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</si>
  <si>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</si>
  <si>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</si>
  <si>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</si>
  <si>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</si>
  <si>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</si>
  <si>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</si>
  <si>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</si>
  <si>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</si>
  <si>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</si>
  <si>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</si>
  <si>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</si>
  <si>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</si>
  <si>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</si>
  <si>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</si>
  <si>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</si>
  <si>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</si>
  <si>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</si>
  <si>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</si>
  <si>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</si>
  <si>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</si>
  <si>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</si>
  <si>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</si>
  <si>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</si>
  <si>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</si>
  <si>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</si>
  <si>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</si>
  <si>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</si>
  <si>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</si>
  <si>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</si>
  <si>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</si>
  <si>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</si>
  <si>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</si>
  <si>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</si>
  <si>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</si>
  <si>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</si>
  <si>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</si>
  <si>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</si>
  <si>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</si>
  <si>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</si>
  <si>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</si>
  <si>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</si>
  <si>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</si>
  <si>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</si>
  <si>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</si>
  <si>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</si>
  <si>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</si>
  <si>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</si>
  <si>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</si>
  <si>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</si>
  <si>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</si>
  <si>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</si>
  <si>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</si>
  <si>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</si>
  <si>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</si>
  <si>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</si>
  <si>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</si>
  <si>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</si>
  <si>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</si>
  <si>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</si>
  <si>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</si>
  <si>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</si>
  <si>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</si>
  <si>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</si>
  <si>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</si>
  <si>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</si>
  <si>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</si>
  <si>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</si>
  <si>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</si>
  <si>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</si>
  <si>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</si>
  <si>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</si>
  <si>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</si>
  <si>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</si>
  <si>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</si>
  <si>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</si>
  <si>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</si>
  <si>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</si>
  <si>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</si>
  <si>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</si>
  <si>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</si>
  <si>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</si>
  <si>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</si>
  <si>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</si>
  <si>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</si>
  <si>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</si>
  <si>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</si>
  <si>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</si>
  <si>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</si>
  <si>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</si>
  <si>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</si>
  <si>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</si>
  <si>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</si>
  <si>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</si>
  <si>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</si>
  <si>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</si>
  <si>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</si>
  <si>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</si>
  <si>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</si>
  <si>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</si>
  <si>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</si>
  <si>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</si>
  <si>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</si>
  <si>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</si>
  <si>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</si>
  <si>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</si>
  <si>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</si>
  <si>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</si>
  <si>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</si>
  <si>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</si>
  <si>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</si>
  <si>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</si>
  <si>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</si>
  <si>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</si>
  <si>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</si>
  <si>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</si>
  <si>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</si>
  <si>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</si>
  <si>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</si>
  <si>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</si>
  <si>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</si>
  <si>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</si>
  <si>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</si>
  <si>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</si>
  <si>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</si>
  <si>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</si>
  <si>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</si>
  <si>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</si>
  <si>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</si>
  <si>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</si>
  <si>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</si>
  <si>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</si>
  <si>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</si>
  <si>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</si>
  <si>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</si>
  <si>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</si>
  <si>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</si>
  <si>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</si>
  <si>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</si>
  <si>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</si>
  <si>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</si>
  <si>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</si>
  <si>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</si>
  <si>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</si>
  <si>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</si>
  <si>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</si>
  <si>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</si>
  <si>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</si>
  <si>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</si>
  <si>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</si>
  <si>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</si>
  <si>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</si>
  <si>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</si>
  <si>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</si>
  <si>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</si>
  <si>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</si>
  <si>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</si>
  <si>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</si>
  <si>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</si>
  <si>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</si>
  <si>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</si>
  <si>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</si>
  <si>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</si>
  <si>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</si>
  <si>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</si>
  <si>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</si>
  <si>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</si>
  <si>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</si>
  <si>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</si>
  <si>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</si>
  <si>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</si>
  <si>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</si>
  <si>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</si>
  <si>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</si>
  <si>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</si>
  <si>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</si>
  <si>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</si>
  <si>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</si>
  <si>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</si>
  <si>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</si>
  <si>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</si>
  <si>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</si>
  <si>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</si>
  <si>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</si>
  <si>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</si>
  <si>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</si>
  <si>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</si>
  <si>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</si>
  <si>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</si>
  <si>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</si>
  <si>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</si>
  <si>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</si>
  <si>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</si>
  <si>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</si>
  <si>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</si>
  <si>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</si>
  <si>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</si>
  <si>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</si>
  <si>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</si>
  <si>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</si>
  <si>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</si>
  <si>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</si>
  <si>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</si>
  <si>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</si>
  <si>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</si>
  <si>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</si>
  <si>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</si>
  <si>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</si>
  <si>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</si>
  <si>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</si>
  <si>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</si>
  <si>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</si>
  <si>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</si>
  <si>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</si>
  <si>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</si>
  <si>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</si>
  <si>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</si>
  <si>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</si>
  <si>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</si>
  <si>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</si>
  <si>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</si>
  <si>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</si>
  <si>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</si>
  <si>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</si>
  <si>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</si>
  <si>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</si>
  <si>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</si>
  <si>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</si>
  <si>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</si>
  <si>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</si>
  <si>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</si>
  <si>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</si>
  <si>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</si>
  <si>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</si>
  <si>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</si>
  <si>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</si>
  <si>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</si>
  <si>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</si>
  <si>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</si>
  <si>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</si>
  <si>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</si>
  <si>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</si>
  <si>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</si>
  <si>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</si>
  <si>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</si>
  <si>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</si>
  <si>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</si>
  <si>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</si>
  <si>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</si>
  <si>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</si>
  <si>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</si>
  <si>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</si>
  <si>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</si>
  <si>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</si>
  <si>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</si>
  <si>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</si>
  <si>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</si>
  <si>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</si>
  <si>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</si>
  <si>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</si>
  <si>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</si>
  <si>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</si>
  <si>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</si>
  <si>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</si>
  <si>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</si>
  <si>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</si>
  <si>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</si>
  <si>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</si>
  <si>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</si>
  <si>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</si>
  <si>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</si>
  <si>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</si>
  <si>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</si>
  <si>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</si>
  <si>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</si>
  <si>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</si>
  <si>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</si>
  <si>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</si>
  <si>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</si>
  <si>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</si>
  <si>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</si>
  <si>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</si>
  <si>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</si>
  <si>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</si>
  <si>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</si>
  <si>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</si>
  <si>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</si>
  <si>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</si>
  <si>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</si>
  <si>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</si>
  <si>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</si>
  <si>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</si>
  <si>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</si>
  <si>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</si>
  <si>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</si>
  <si>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</si>
  <si>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</si>
  <si>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</si>
  <si>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</si>
  <si>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</si>
  <si>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</si>
  <si>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</si>
  <si>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</si>
  <si>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</si>
  <si>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</si>
  <si>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</si>
  <si>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</si>
  <si>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</si>
  <si>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</si>
  <si>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</si>
  <si>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</si>
  <si>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</si>
  <si>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</si>
  <si>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</si>
  <si>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</si>
  <si>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</si>
  <si>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</si>
  <si>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</si>
  <si>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</si>
  <si>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</si>
  <si>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</si>
  <si>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</si>
  <si>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</si>
  <si>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</si>
  <si>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</si>
  <si>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</si>
  <si>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</si>
  <si>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</si>
  <si>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</si>
  <si>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</si>
  <si>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</si>
  <si>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</si>
  <si>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</si>
  <si>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</si>
  <si>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</si>
  <si>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</si>
  <si>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</si>
  <si>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</si>
  <si>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</si>
  <si>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</si>
  <si>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</si>
  <si>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</si>
  <si>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</si>
  <si>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</si>
  <si>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</si>
  <si>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</si>
  <si>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</si>
  <si>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</si>
  <si>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</si>
  <si>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</si>
  <si>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</si>
  <si>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</si>
  <si>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</si>
  <si>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</si>
  <si>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</si>
  <si>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</si>
  <si>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</si>
  <si>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</si>
  <si>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</si>
  <si>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</si>
  <si>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</si>
  <si>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</si>
  <si>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</si>
  <si>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</si>
  <si>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</si>
  <si>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</si>
  <si>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</si>
  <si>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</si>
  <si>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</si>
  <si>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</si>
  <si>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</si>
  <si>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</si>
  <si>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</si>
  <si>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</si>
  <si>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</si>
  <si>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</si>
  <si>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</si>
  <si>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</si>
  <si>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</si>
  <si>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</si>
  <si>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</si>
  <si>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</si>
  <si>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</si>
  <si>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</si>
  <si>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</si>
  <si>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</si>
  <si>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</si>
  <si>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</si>
  <si>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</si>
  <si>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</si>
  <si>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</si>
  <si>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</si>
  <si>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</si>
  <si>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</si>
  <si>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</si>
  <si>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</si>
  <si>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</si>
  <si>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</si>
  <si>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</si>
  <si>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</si>
  <si>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</si>
  <si>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</si>
  <si>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</si>
  <si>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</si>
  <si>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</si>
  <si>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</si>
  <si>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</si>
  <si>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</si>
  <si>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</si>
  <si>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</si>
  <si>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</si>
  <si>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</si>
  <si>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</si>
  <si>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</si>
  <si>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</si>
  <si>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</si>
  <si>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</si>
  <si>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</si>
  <si>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</si>
  <si>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</si>
  <si>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</si>
  <si>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</si>
  <si>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</si>
  <si>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</si>
  <si>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</si>
  <si>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</si>
  <si>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</si>
  <si>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</si>
  <si>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</si>
  <si>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</si>
  <si>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</si>
  <si>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</si>
  <si>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</si>
  <si>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</si>
  <si>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</si>
  <si>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</si>
  <si>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</si>
  <si>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</si>
  <si>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</si>
  <si>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</si>
  <si>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</si>
  <si>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</si>
  <si>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</si>
  <si>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</si>
  <si>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</si>
  <si>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</si>
  <si>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</si>
  <si>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</si>
  <si>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</si>
  <si>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</si>
  <si>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</si>
  <si>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</si>
  <si>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</si>
  <si>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</si>
  <si>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</si>
  <si>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</si>
  <si>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</si>
  <si>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</si>
  <si>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</si>
  <si>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</si>
  <si>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</si>
  <si>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</si>
  <si>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</si>
  <si>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</si>
  <si>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</si>
  <si>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</si>
  <si>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</si>
  <si>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</si>
  <si>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</si>
  <si>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</si>
  <si>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</si>
  <si>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</si>
  <si>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</si>
  <si>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</si>
  <si>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</si>
  <si>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</si>
  <si>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</si>
  <si>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</si>
  <si>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</si>
  <si>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</si>
  <si>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</si>
  <si>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</si>
  <si>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</si>
  <si>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</si>
  <si>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</si>
  <si>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</si>
  <si>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</si>
  <si>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</si>
  <si>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</si>
  <si>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</si>
  <si>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</si>
  <si>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</si>
  <si>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</si>
  <si>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</si>
  <si>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</si>
  <si>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</si>
  <si>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</si>
  <si>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</si>
  <si>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</si>
  <si>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</si>
  <si>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</si>
  <si>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</si>
  <si>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</si>
  <si>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</si>
  <si>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</si>
  <si>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</si>
  <si>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</si>
  <si>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</si>
  <si>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</si>
  <si>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</si>
  <si>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</si>
  <si>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</si>
  <si>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</si>
  <si>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</si>
  <si>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</si>
  <si>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</si>
  <si>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</si>
  <si>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</si>
  <si>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</si>
  <si>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</si>
  <si>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</si>
  <si>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</si>
  <si>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</si>
  <si>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</si>
  <si>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</si>
  <si>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</si>
  <si>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</si>
  <si>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</si>
  <si>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</si>
  <si>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</si>
  <si>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</si>
  <si>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</si>
  <si>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</si>
  <si>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</si>
  <si>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</si>
  <si>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</si>
  <si>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</si>
  <si>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</si>
  <si>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</si>
  <si>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</si>
  <si>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</si>
  <si>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</si>
  <si>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</si>
  <si>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</si>
  <si>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</si>
  <si>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</si>
  <si>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</si>
  <si>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</si>
  <si>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</si>
  <si>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</si>
  <si>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</si>
  <si>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</si>
  <si>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</si>
  <si>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</si>
  <si>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</si>
  <si>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</si>
  <si>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</si>
  <si>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</si>
  <si>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</si>
  <si>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</si>
  <si>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</si>
  <si>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</si>
  <si>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</si>
  <si>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</si>
  <si>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</si>
  <si>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</si>
  <si>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</si>
  <si>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</si>
  <si>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</si>
  <si>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</si>
  <si>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</si>
  <si>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</si>
  <si>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</si>
  <si>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</si>
  <si>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</si>
  <si>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</si>
  <si>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</si>
  <si>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</si>
  <si>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</si>
  <si>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</si>
  <si>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</si>
  <si>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</si>
  <si>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</si>
  <si>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</si>
  <si>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</si>
  <si>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</si>
  <si>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</si>
  <si>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</si>
  <si>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</si>
  <si>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</si>
  <si>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</si>
  <si>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</si>
  <si>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</si>
  <si>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</si>
  <si>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</si>
  <si>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</si>
  <si>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</si>
  <si>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</si>
  <si>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</si>
  <si>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</si>
  <si>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</si>
  <si>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</si>
  <si>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</si>
  <si>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</si>
  <si>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</si>
  <si>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</si>
  <si>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</si>
  <si>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</si>
  <si>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</si>
  <si>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</si>
  <si>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</si>
  <si>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</si>
  <si>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</si>
  <si>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</si>
  <si>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</si>
  <si>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</si>
  <si>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</si>
  <si>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</si>
  <si>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</si>
  <si>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</si>
  <si>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</si>
  <si>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</si>
  <si>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</si>
  <si>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</si>
  <si>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</si>
  <si>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</si>
  <si>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</si>
  <si>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</si>
  <si>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</si>
  <si>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</si>
  <si>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</si>
  <si>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</si>
  <si>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</si>
  <si>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</si>
  <si>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</si>
  <si>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</si>
  <si>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</si>
  <si>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</si>
  <si>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</si>
  <si>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</si>
  <si>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</si>
  <si>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</si>
  <si>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</si>
  <si>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</si>
  <si>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</si>
  <si>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</si>
  <si>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</si>
  <si>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</si>
  <si>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</si>
  <si>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</si>
  <si>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</si>
  <si>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</si>
  <si>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</si>
  <si>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</si>
  <si>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</si>
  <si>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</si>
  <si>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</si>
  <si>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</si>
  <si>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</si>
  <si>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</si>
  <si>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</si>
  <si>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</si>
  <si>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</si>
  <si>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</si>
  <si>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</si>
  <si>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</si>
  <si>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</si>
  <si>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</si>
  <si>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</si>
  <si>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</si>
  <si>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</si>
  <si>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</si>
  <si>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</si>
  <si>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</si>
  <si>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</si>
  <si>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</si>
  <si>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</si>
  <si>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</si>
  <si>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</si>
  <si>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</si>
  <si>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</si>
  <si>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</si>
  <si>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</si>
  <si>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</si>
  <si>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</si>
  <si>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</si>
  <si>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</si>
  <si>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</si>
  <si>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</si>
  <si>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</si>
  <si>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</si>
  <si>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</si>
  <si>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</si>
  <si>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</si>
  <si>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</si>
  <si>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</si>
  <si>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</si>
  <si>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</si>
  <si>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</si>
  <si>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</si>
  <si>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</si>
  <si>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</si>
  <si>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</si>
  <si>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</si>
  <si>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</si>
  <si>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</si>
  <si>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</si>
  <si>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</si>
  <si>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</si>
  <si>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</si>
  <si>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</si>
  <si>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</si>
  <si>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</si>
  <si>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</si>
  <si>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</si>
  <si>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</si>
  <si>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</si>
  <si>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</si>
  <si>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</si>
  <si>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</si>
  <si>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</si>
  <si>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</si>
  <si>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</si>
  <si>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</si>
  <si>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</si>
  <si>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</si>
  <si>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</si>
  <si>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</si>
  <si>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</si>
  <si>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</si>
  <si>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</si>
  <si>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</si>
  <si>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</si>
  <si>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</si>
  <si>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</si>
  <si>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</si>
  <si>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</si>
  <si>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</si>
  <si>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</si>
  <si>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</si>
  <si>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</si>
  <si>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</si>
  <si>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</si>
  <si>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</si>
  <si>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</si>
  <si>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</si>
  <si>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</si>
  <si>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</si>
  <si>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</si>
  <si>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</si>
  <si>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</si>
  <si>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</si>
  <si>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</si>
  <si>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</si>
  <si>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</si>
  <si>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</si>
  <si>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</si>
  <si>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</si>
  <si>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</si>
  <si>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</si>
  <si>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</si>
  <si>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</si>
  <si>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</si>
  <si>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</si>
  <si>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</si>
  <si>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</si>
  <si>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</si>
  <si>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</si>
  <si>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</si>
  <si>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</si>
  <si>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</si>
  <si>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</si>
  <si>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</si>
  <si>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</si>
  <si>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</si>
  <si>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</si>
  <si>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</si>
  <si>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</si>
  <si>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</si>
  <si>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</si>
  <si>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</si>
  <si>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</si>
  <si>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</si>
  <si>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</si>
  <si>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</si>
  <si>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</si>
  <si>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</si>
  <si>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</si>
  <si>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</si>
  <si>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</si>
  <si>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</si>
  <si>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</si>
  <si>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</si>
  <si>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</si>
  <si>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</si>
  <si>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</si>
  <si>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</si>
  <si>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</si>
  <si>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</si>
  <si>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</si>
  <si>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</si>
  <si>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</si>
  <si>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</si>
  <si>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</si>
  <si>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</si>
  <si>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</si>
  <si>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</si>
  <si>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</si>
  <si>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</si>
  <si>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</si>
  <si>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</si>
  <si>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</si>
  <si>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</si>
  <si>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</si>
  <si>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</si>
  <si>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</si>
  <si>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</si>
  <si>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</si>
  <si>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</si>
  <si>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</si>
  <si>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</si>
  <si>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</si>
  <si>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</si>
  <si>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</si>
  <si>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</si>
  <si>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</si>
  <si>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</si>
  <si>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</si>
  <si>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</si>
  <si>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</si>
  <si>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</si>
  <si>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</si>
  <si>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</si>
  <si>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</si>
  <si>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</si>
  <si>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</si>
  <si>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</si>
  <si>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</si>
  <si>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</si>
  <si>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</si>
  <si>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</si>
  <si>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</si>
  <si>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</si>
  <si>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</si>
  <si>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</si>
  <si>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</si>
  <si>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</si>
  <si>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</si>
  <si>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</si>
  <si>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</si>
  <si>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</si>
  <si>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</si>
  <si>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</si>
  <si>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</si>
  <si>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</si>
  <si>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</si>
  <si>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</si>
  <si>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</si>
  <si>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</si>
  <si>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</si>
  <si>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</si>
  <si>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</si>
  <si>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</si>
  <si>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</si>
  <si>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</si>
  <si>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</si>
  <si>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</si>
  <si>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</si>
  <si>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</si>
  <si>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</si>
  <si>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</si>
  <si>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</si>
  <si>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</si>
  <si>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</si>
  <si>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</si>
  <si>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</si>
  <si>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</si>
  <si>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</si>
  <si>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</si>
  <si>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</si>
  <si>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</si>
  <si>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</si>
  <si>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</si>
  <si>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</si>
  <si>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</si>
  <si>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</si>
  <si>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</si>
  <si>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</si>
  <si>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</si>
  <si>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</si>
  <si>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</si>
  <si>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</si>
  <si>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</si>
  <si>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</si>
  <si>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</si>
  <si>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</si>
  <si>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</si>
  <si>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</si>
  <si>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</si>
  <si>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</si>
  <si>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</si>
  <si>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</si>
  <si>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</si>
  <si>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</si>
  <si>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</si>
  <si>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</si>
  <si>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</si>
  <si>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</si>
  <si>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</si>
  <si>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</si>
  <si>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</si>
  <si>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</si>
  <si>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</si>
  <si>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</si>
  <si>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</si>
  <si>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</si>
  <si>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</si>
  <si>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</si>
  <si>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</si>
  <si>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</si>
  <si>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</si>
  <si>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</si>
  <si>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</si>
  <si>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</si>
  <si>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</si>
  <si>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</si>
  <si>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</si>
  <si>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</si>
  <si>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</si>
  <si>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</si>
  <si>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</si>
  <si>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</si>
  <si>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</si>
  <si>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</si>
  <si>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</si>
  <si>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</si>
  <si>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</si>
  <si>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</si>
  <si>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</si>
  <si>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</si>
  <si>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</si>
  <si>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</si>
  <si>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</si>
  <si>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</si>
  <si>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</si>
  <si>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</si>
  <si>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</si>
  <si>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</si>
  <si>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</si>
  <si>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</si>
  <si>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</si>
  <si>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</si>
  <si>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</si>
  <si>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</si>
  <si>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</si>
  <si>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</si>
  <si>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</si>
  <si>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</si>
  <si>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</si>
  <si>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</si>
  <si>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</si>
  <si>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</si>
  <si>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</si>
  <si>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</si>
  <si>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</si>
  <si>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</si>
  <si>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</si>
  <si>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</si>
  <si>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</si>
  <si>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</si>
  <si>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</si>
  <si>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</si>
  <si>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</si>
  <si>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</si>
  <si>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</si>
  <si>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</si>
  <si>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</si>
  <si>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</si>
  <si>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</si>
  <si>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</si>
  <si>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</si>
  <si>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</si>
  <si>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</si>
  <si>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</si>
  <si>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</si>
  <si>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</si>
  <si>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</si>
  <si>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</si>
  <si>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</si>
  <si>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</si>
  <si>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</si>
  <si>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</si>
  <si>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</si>
  <si>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</si>
  <si>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</si>
  <si>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</si>
  <si>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</si>
  <si>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</si>
  <si>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</si>
  <si>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</si>
  <si>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</si>
  <si>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</si>
  <si>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</si>
  <si>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</si>
  <si>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</si>
  <si>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</si>
  <si>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</si>
  <si>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</si>
  <si>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</si>
  <si>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</si>
  <si>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</si>
  <si>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</si>
  <si>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</si>
  <si>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</si>
  <si>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</si>
  <si>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</si>
  <si>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</si>
  <si>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</si>
  <si>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</si>
  <si>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</si>
  <si>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</si>
  <si>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</si>
  <si>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</si>
  <si>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</si>
  <si>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</si>
  <si>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</si>
  <si>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</si>
  <si>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</si>
  <si>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</si>
  <si>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</si>
  <si>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</si>
  <si>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</si>
  <si>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</si>
  <si>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</si>
  <si>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</si>
  <si>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</si>
  <si>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</si>
  <si>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</si>
  <si>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</si>
  <si>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</si>
  <si>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</si>
  <si>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</si>
  <si>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</si>
  <si>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</si>
  <si>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</si>
  <si>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</si>
  <si>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</si>
  <si>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</si>
  <si>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</si>
  <si>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</si>
  <si>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</si>
  <si>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</si>
  <si>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</si>
  <si>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</si>
  <si>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</si>
  <si>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</si>
  <si>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</si>
  <si>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</si>
  <si>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</si>
  <si>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</si>
  <si>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</si>
  <si>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</si>
  <si>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</si>
  <si>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</si>
  <si>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</si>
  <si>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</si>
  <si>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</si>
  <si>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</si>
  <si>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</si>
  <si>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</si>
  <si>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</si>
  <si>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</si>
  <si>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</si>
  <si>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</si>
  <si>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</si>
  <si>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</si>
  <si>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</si>
  <si>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</si>
  <si>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</si>
  <si>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</si>
  <si>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</si>
  <si>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</si>
  <si>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</si>
  <si>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</si>
  <si>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</si>
  <si>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</si>
  <si>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</si>
  <si>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</si>
  <si>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</si>
  <si>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</si>
  <si>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</si>
  <si>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</si>
  <si>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</si>
  <si>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</si>
  <si>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</si>
  <si>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</si>
  <si>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</si>
  <si>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</si>
  <si>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</si>
  <si>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</si>
  <si>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</si>
  <si>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</si>
  <si>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</si>
  <si>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</si>
  <si>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</si>
  <si>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</si>
  <si>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</si>
  <si>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</si>
  <si>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</si>
  <si>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</si>
  <si>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</si>
  <si>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</si>
  <si>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</si>
  <si>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</si>
  <si>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</si>
  <si>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</si>
  <si>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</si>
  <si>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</si>
  <si>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</si>
  <si>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</si>
  <si>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</si>
  <si>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</si>
  <si>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</si>
  <si>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</si>
  <si>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</si>
  <si>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</si>
  <si>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</si>
  <si>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</si>
  <si>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</si>
  <si>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</si>
  <si>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</si>
  <si>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</si>
  <si>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</si>
  <si>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</si>
  <si>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</si>
  <si>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</si>
  <si>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</si>
  <si>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</si>
  <si>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</si>
  <si>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</si>
  <si>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</si>
  <si>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</si>
  <si>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</si>
  <si>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</si>
  <si>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</si>
  <si>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</si>
  <si>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</si>
  <si>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</si>
  <si>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</si>
  <si>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</si>
  <si>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</si>
  <si>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</si>
  <si>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</si>
  <si>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</si>
  <si>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</si>
  <si>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</si>
  <si>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</si>
  <si>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</si>
  <si>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</si>
  <si>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</si>
  <si>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</si>
  <si>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</si>
  <si>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</si>
  <si>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</si>
  <si>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</si>
  <si>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</si>
  <si>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</si>
  <si>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</si>
  <si>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</si>
  <si>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</si>
  <si>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</si>
  <si>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</si>
  <si>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</si>
  <si>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</si>
  <si>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</si>
  <si>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</si>
  <si>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</si>
  <si>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</si>
  <si>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</si>
  <si>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</si>
  <si>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</si>
  <si>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</si>
  <si>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</si>
  <si>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</si>
  <si>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</si>
  <si>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</si>
  <si>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</si>
  <si>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</si>
  <si>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</si>
  <si>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</si>
  <si>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</si>
  <si>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</si>
  <si>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</si>
  <si>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</si>
  <si>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</si>
  <si>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</si>
  <si>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</si>
  <si>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</si>
  <si>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</si>
  <si>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</si>
  <si>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</si>
  <si>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</si>
  <si>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</si>
  <si>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</si>
  <si>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</si>
  <si>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</si>
  <si>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</si>
  <si>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</si>
  <si>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</si>
  <si>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</si>
  <si>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</si>
  <si>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</si>
  <si>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</si>
  <si>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</si>
  <si>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</si>
  <si>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</si>
  <si>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</si>
  <si>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</si>
  <si>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</si>
  <si>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</si>
  <si>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</si>
  <si>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</si>
  <si>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</si>
  <si>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</si>
  <si>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</si>
  <si>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</si>
  <si>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</si>
  <si>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</si>
  <si>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</si>
  <si>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</si>
  <si>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</si>
  <si>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</si>
  <si>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</si>
  <si>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</si>
  <si>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</si>
  <si>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</si>
  <si>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</si>
  <si>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</si>
  <si>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</si>
  <si>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</si>
  <si>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</si>
  <si>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</si>
  <si>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</si>
  <si>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</si>
  <si>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</si>
  <si>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</si>
  <si>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</si>
  <si>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</si>
  <si>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</si>
  <si>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</si>
  <si>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</si>
  <si>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</si>
  <si>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</si>
  <si>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</si>
  <si>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</si>
  <si>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</si>
  <si>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</si>
  <si>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</si>
  <si>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</si>
  <si>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</si>
  <si>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</si>
  <si>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</si>
  <si>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</si>
  <si>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</si>
  <si>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</si>
  <si>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</si>
  <si>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</si>
  <si>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</si>
  <si>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</si>
  <si>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</si>
  <si>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</si>
  <si>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</si>
  <si>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</si>
  <si>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</si>
  <si>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</si>
  <si>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</si>
  <si>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</si>
  <si>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</si>
  <si>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</si>
  <si>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</si>
  <si>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</si>
  <si>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</si>
  <si>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</si>
  <si>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</si>
  <si>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</si>
  <si>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</si>
  <si>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</si>
  <si>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</si>
  <si>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</si>
  <si>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</si>
  <si>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</si>
  <si>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</si>
  <si>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</si>
  <si>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</si>
  <si>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</si>
  <si>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</si>
  <si>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</si>
  <si>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</si>
  <si>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</si>
  <si>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</si>
  <si>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</si>
  <si>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</si>
  <si>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</si>
  <si>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</si>
  <si>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</si>
  <si>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</si>
  <si>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</si>
  <si>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</si>
  <si>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</si>
  <si>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</si>
  <si>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</si>
  <si>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</si>
  <si>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</si>
  <si>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</si>
  <si>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</si>
  <si>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</si>
  <si>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</si>
  <si>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</si>
  <si>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</si>
  <si>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</si>
  <si>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</si>
  <si>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</si>
  <si>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</si>
  <si>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</si>
  <si>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</si>
  <si>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</si>
  <si>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</si>
  <si>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</si>
  <si>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</si>
  <si>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</si>
  <si>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</si>
  <si>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</si>
  <si>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</si>
  <si>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</si>
  <si>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</si>
  <si>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</si>
  <si>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</si>
  <si>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</si>
  <si>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</si>
  <si>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</si>
  <si>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</si>
  <si>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</si>
  <si>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</si>
  <si>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</si>
  <si>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</si>
  <si>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</si>
  <si>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</si>
  <si>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</si>
  <si>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</si>
  <si>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</si>
  <si>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</si>
  <si>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</si>
  <si>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</si>
  <si>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</si>
  <si>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</si>
  <si>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</si>
  <si>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</si>
  <si>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</si>
  <si>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</si>
  <si>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</si>
  <si>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</si>
  <si>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</si>
  <si>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</si>
  <si>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</si>
  <si>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</si>
  <si>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</si>
  <si>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</si>
  <si>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</si>
  <si>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</si>
  <si>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</si>
  <si>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</si>
  <si>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</si>
  <si>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</si>
  <si>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</si>
  <si>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</si>
  <si>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</si>
  <si>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</si>
  <si>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</si>
  <si>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</si>
  <si>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</si>
  <si>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</si>
  <si>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</si>
  <si>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</si>
  <si>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</si>
  <si>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</si>
  <si>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</si>
  <si>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</si>
  <si>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</si>
  <si>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</si>
  <si>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</si>
  <si>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</si>
  <si>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</si>
  <si>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</si>
  <si>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</si>
  <si>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</si>
  <si>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</si>
  <si>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</si>
  <si>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</si>
  <si>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</si>
  <si>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</si>
  <si>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</si>
  <si>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</si>
  <si>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</si>
  <si>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</si>
  <si>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</si>
  <si>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</si>
  <si>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</si>
  <si>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</si>
  <si>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</si>
  <si>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</si>
  <si>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</si>
  <si>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</si>
  <si>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</si>
  <si>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</si>
  <si>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</si>
  <si>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</si>
  <si>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</si>
  <si>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</si>
  <si>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</si>
  <si>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</si>
  <si>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</si>
  <si>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</si>
  <si>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</si>
  <si>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</si>
  <si>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</si>
  <si>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</si>
  <si>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</si>
  <si>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</si>
  <si>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</si>
  <si>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</si>
  <si>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</si>
  <si>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</si>
  <si>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</si>
  <si>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</si>
  <si>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</si>
  <si>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</si>
  <si>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</si>
  <si>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</si>
  <si>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</si>
  <si>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</si>
  <si>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</si>
  <si>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</si>
  <si>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</si>
  <si>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</si>
  <si>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</si>
  <si>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</si>
  <si>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</si>
  <si>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</si>
  <si>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</si>
  <si>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</si>
  <si>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</si>
  <si>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</si>
  <si>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</si>
  <si>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</si>
  <si>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</si>
  <si>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</si>
  <si>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</si>
  <si>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</si>
  <si>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</si>
  <si>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</si>
  <si>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</si>
  <si>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</si>
  <si>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</si>
  <si>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</si>
  <si>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</si>
  <si>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</si>
  <si>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</si>
  <si>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</si>
  <si>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</si>
  <si>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</si>
  <si>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</si>
  <si>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</si>
  <si>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</si>
  <si>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</si>
  <si>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</si>
  <si>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</si>
  <si>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</si>
  <si>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</si>
  <si>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</si>
  <si>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</si>
  <si>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</si>
  <si>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</si>
  <si>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</si>
  <si>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</si>
  <si>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</si>
  <si>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</si>
  <si>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</si>
  <si>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</si>
  <si>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</si>
  <si>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</si>
  <si>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</si>
  <si>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</si>
  <si>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</si>
  <si>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</si>
  <si>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</si>
  <si>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</si>
  <si>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</si>
  <si>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</si>
  <si>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</si>
  <si>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</si>
  <si>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</si>
  <si>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</si>
  <si>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</si>
  <si>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</si>
  <si>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</si>
  <si>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</si>
  <si>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</si>
  <si>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</si>
  <si>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</si>
  <si>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</si>
  <si>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</si>
  <si>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</si>
  <si>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</si>
  <si>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</si>
  <si>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</si>
  <si>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</si>
  <si>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</si>
  <si>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</si>
  <si>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</si>
  <si>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</si>
  <si>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</si>
  <si>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</si>
  <si>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</si>
  <si>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</si>
  <si>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</si>
  <si>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</si>
  <si>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</si>
  <si>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</si>
  <si>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</si>
  <si>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</si>
  <si>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</si>
  <si>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</si>
  <si>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</si>
  <si>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</si>
  <si>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</si>
  <si>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</si>
  <si>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</si>
  <si>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</si>
  <si>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</si>
  <si>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</si>
  <si>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</si>
  <si>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</si>
  <si>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</si>
  <si>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</si>
  <si>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</si>
  <si>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</si>
  <si>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</si>
  <si>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</si>
  <si>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</si>
  <si>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</si>
  <si>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</si>
  <si>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</si>
  <si>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</si>
  <si>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</si>
  <si>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</si>
  <si>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</si>
  <si>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</si>
  <si>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</si>
  <si>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</si>
  <si>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</si>
  <si>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</si>
  <si>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</si>
  <si>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</si>
  <si>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</si>
  <si>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</si>
  <si>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</si>
  <si>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</si>
  <si>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</si>
  <si>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</si>
  <si>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</si>
  <si>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</si>
  <si>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</si>
  <si>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</si>
  <si>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</si>
  <si>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</si>
  <si>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</si>
  <si>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</si>
  <si>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</si>
  <si>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</si>
  <si>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</si>
  <si>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</si>
  <si>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</si>
  <si>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</si>
  <si>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</si>
  <si>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</si>
  <si>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</si>
  <si>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</si>
  <si>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</si>
  <si>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</si>
  <si>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</si>
  <si>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</si>
  <si>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</si>
  <si>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</si>
  <si>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</si>
  <si>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</si>
  <si>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</si>
  <si>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</si>
  <si>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</si>
  <si>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</si>
  <si>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</si>
  <si>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</si>
  <si>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</si>
  <si>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</si>
  <si>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</si>
  <si>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</si>
  <si>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</si>
  <si>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</si>
  <si>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</si>
  <si>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</si>
  <si>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</si>
  <si>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</si>
  <si>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</si>
  <si>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</si>
  <si>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</si>
  <si>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</si>
  <si>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</si>
  <si>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</si>
  <si>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</si>
  <si>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</si>
  <si>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</si>
  <si>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</si>
  <si>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</si>
  <si>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</si>
  <si>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</si>
  <si>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</si>
  <si>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</si>
  <si>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</si>
  <si>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</si>
  <si>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</si>
  <si>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</si>
  <si>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</si>
  <si>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</si>
  <si>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</si>
  <si>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</si>
  <si>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</si>
  <si>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</si>
  <si>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</si>
  <si>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</si>
  <si>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</si>
  <si>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</si>
  <si>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</si>
  <si>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</si>
  <si>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</si>
  <si>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</si>
  <si>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</si>
  <si>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</si>
  <si>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</si>
  <si>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</si>
  <si>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</si>
  <si>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</si>
  <si>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</si>
  <si>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</si>
  <si>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</si>
  <si>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</si>
  <si>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</si>
  <si>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</si>
  <si>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</si>
  <si>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</si>
  <si>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</si>
  <si>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</si>
  <si>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</si>
  <si>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</si>
  <si>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</si>
  <si>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</si>
  <si>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</si>
  <si>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</si>
  <si>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</si>
  <si>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</si>
  <si>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</si>
  <si>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</si>
  <si>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</si>
  <si>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</si>
  <si>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</si>
  <si>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</si>
  <si>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</si>
  <si>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</si>
  <si>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</si>
  <si>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</si>
  <si>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</si>
  <si>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</si>
  <si>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</si>
  <si>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</si>
  <si>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</si>
  <si>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</si>
  <si>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</si>
  <si>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</si>
  <si>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</si>
  <si>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</si>
  <si>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</si>
  <si>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</si>
  <si>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</si>
  <si>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</si>
  <si>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</si>
  <si>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</si>
  <si>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</si>
  <si>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</si>
  <si>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</si>
  <si>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</si>
  <si>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</si>
  <si>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</si>
  <si>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</si>
  <si>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</si>
  <si>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</si>
  <si>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</si>
  <si>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</si>
  <si>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</si>
  <si>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</si>
  <si>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</si>
  <si>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</si>
  <si>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</si>
  <si>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</si>
  <si>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</si>
  <si>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</si>
  <si>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</si>
  <si>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</si>
  <si>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</si>
  <si>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</si>
  <si>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</si>
  <si>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</si>
  <si>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</si>
  <si>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</si>
  <si>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</si>
  <si>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</si>
  <si>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</si>
  <si>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</si>
  <si>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</si>
  <si>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</si>
  <si>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</si>
  <si>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</si>
  <si>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</si>
  <si>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</si>
  <si>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</si>
  <si>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</si>
  <si>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</si>
  <si>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</si>
  <si>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</si>
  <si>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</si>
  <si>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</si>
  <si>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</si>
  <si>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</si>
  <si>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</si>
  <si>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</si>
  <si>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</si>
  <si>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</si>
  <si>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</si>
  <si>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</si>
  <si>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</si>
  <si>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</si>
  <si>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</si>
  <si>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</si>
  <si>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</si>
  <si>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</si>
  <si>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</si>
  <si>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</si>
  <si>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</si>
  <si>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</si>
  <si>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</si>
  <si>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</si>
  <si>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</si>
  <si>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</si>
  <si>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</si>
  <si>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</si>
  <si>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</si>
  <si>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</si>
  <si>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</si>
  <si>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</si>
  <si>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</si>
  <si>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</si>
  <si>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</si>
  <si>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</si>
  <si>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</si>
  <si>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</si>
  <si>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</si>
  <si>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</si>
  <si>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</si>
  <si>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</si>
  <si>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</si>
  <si>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</si>
  <si>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</si>
  <si>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</si>
  <si>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</si>
  <si>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</si>
  <si>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</si>
  <si>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</si>
  <si>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</si>
  <si>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</si>
  <si>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</si>
  <si>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</si>
  <si>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</si>
  <si>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</si>
  <si>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</si>
  <si>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</si>
  <si>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</si>
  <si>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</si>
  <si>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</si>
  <si>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</si>
  <si>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</si>
  <si>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</si>
  <si>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</si>
  <si>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</si>
  <si>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</si>
  <si>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</si>
  <si>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</si>
  <si>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</si>
  <si>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</si>
  <si>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</si>
  <si>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</si>
  <si>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</si>
  <si>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</si>
  <si>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</si>
  <si>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</si>
  <si>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</si>
  <si>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</si>
  <si>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</si>
  <si>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</si>
  <si>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</si>
  <si>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</si>
  <si>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</si>
  <si>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</si>
  <si>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</si>
  <si>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</si>
  <si>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</si>
  <si>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</si>
  <si>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</si>
  <si>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</si>
  <si>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</si>
  <si>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</si>
  <si>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</si>
  <si>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</si>
  <si>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</si>
  <si>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</si>
  <si>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</si>
  <si>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</si>
  <si>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</si>
  <si>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</si>
  <si>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</si>
  <si>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</si>
  <si>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</si>
  <si>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</si>
  <si>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</si>
  <si>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</si>
  <si>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</si>
  <si>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</si>
  <si>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</si>
  <si>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</si>
  <si>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</si>
  <si>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</si>
  <si>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</si>
  <si>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</si>
  <si>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</si>
  <si>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</si>
  <si>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</si>
  <si>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</si>
  <si>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</si>
  <si>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</si>
  <si>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</si>
  <si>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</si>
  <si>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</si>
  <si>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</si>
  <si>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</si>
  <si>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</si>
  <si>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</si>
  <si>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</si>
  <si>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</si>
  <si>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</si>
  <si>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</si>
  <si>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</si>
  <si>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</si>
  <si>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</si>
  <si>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</si>
  <si>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</si>
  <si>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</si>
  <si>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</si>
  <si>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</si>
  <si>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</si>
  <si>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</si>
  <si>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</si>
  <si>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</si>
  <si>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</si>
  <si>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</si>
  <si>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</si>
  <si>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</si>
  <si>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</si>
  <si>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</si>
  <si>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</si>
  <si>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</si>
  <si>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</si>
  <si>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</si>
  <si>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</si>
  <si>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</si>
  <si>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</si>
  <si>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</si>
  <si>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</si>
  <si>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</si>
  <si>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</si>
  <si>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</si>
  <si>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</si>
  <si>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</si>
  <si>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</si>
  <si>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</si>
  <si>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</si>
  <si>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</si>
  <si>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</si>
  <si>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</si>
  <si>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</si>
  <si>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</si>
  <si>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</si>
  <si>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</si>
  <si>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</si>
  <si>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</si>
  <si>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</si>
  <si>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</si>
  <si>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</si>
  <si>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</si>
  <si>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</si>
  <si>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</si>
  <si>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</si>
  <si>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</si>
  <si>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</si>
  <si>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</si>
  <si>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</si>
  <si>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</si>
  <si>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</si>
  <si>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</si>
  <si>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</si>
  <si>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</si>
  <si>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</si>
  <si>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</si>
  <si>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</si>
  <si>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</si>
  <si>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</si>
  <si>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</si>
  <si>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</si>
  <si>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</si>
  <si>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</si>
  <si>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</si>
  <si>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</si>
  <si>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</si>
  <si>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</si>
  <si>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</si>
  <si>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</si>
  <si>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</si>
  <si>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</si>
  <si>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</si>
  <si>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</si>
  <si>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</si>
  <si>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</si>
  <si>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</si>
  <si>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</si>
  <si>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</si>
  <si>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</si>
  <si>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</si>
  <si>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</si>
  <si>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</si>
  <si>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</si>
  <si>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</si>
  <si>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</si>
  <si>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</si>
  <si>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</si>
  <si>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</si>
  <si>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</si>
  <si>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</si>
  <si>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</si>
  <si>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</si>
  <si>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</si>
  <si>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</si>
  <si>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</si>
  <si>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</si>
  <si>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</si>
  <si>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</si>
  <si>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</si>
  <si>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</si>
  <si>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</si>
  <si>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</si>
  <si>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</si>
  <si>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</si>
  <si>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</si>
  <si>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</si>
  <si>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</si>
  <si>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</si>
  <si>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</si>
  <si>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</si>
  <si>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</si>
  <si>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</si>
  <si>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</si>
  <si>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</si>
  <si>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</si>
  <si>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</si>
  <si>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</si>
  <si>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</si>
  <si>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</si>
  <si>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</si>
  <si>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</si>
  <si>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</si>
  <si>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</si>
  <si>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</si>
  <si>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</si>
  <si>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</si>
  <si>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</si>
  <si>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</si>
  <si>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</si>
  <si>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</si>
  <si>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</si>
  <si>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</si>
  <si>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</si>
  <si>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</si>
  <si>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</si>
  <si>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</si>
  <si>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</si>
  <si>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</si>
  <si>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</si>
  <si>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</si>
  <si>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</si>
  <si>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</si>
  <si>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</si>
  <si>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</si>
  <si>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</si>
  <si>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</si>
  <si>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</si>
  <si>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</si>
  <si>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</si>
  <si>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</si>
  <si>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</si>
  <si>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</si>
  <si>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</si>
  <si>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</si>
  <si>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</si>
  <si>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</si>
  <si>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</si>
  <si>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</si>
  <si>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</si>
  <si>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</si>
  <si>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</si>
  <si>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</si>
  <si>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</si>
  <si>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</si>
  <si>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</si>
  <si>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</si>
  <si>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</si>
  <si>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</si>
  <si>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</si>
  <si>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</si>
  <si>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</si>
  <si>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</si>
  <si>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</si>
  <si>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</si>
  <si>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</si>
  <si>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</si>
  <si>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</si>
  <si>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</si>
  <si>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</si>
  <si>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</si>
  <si>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</si>
  <si>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</si>
  <si>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</si>
  <si>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</si>
  <si>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</si>
  <si>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</si>
  <si>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</si>
  <si>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</si>
  <si>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</si>
  <si>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</si>
  <si>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</si>
  <si>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</si>
  <si>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</si>
  <si>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</si>
  <si>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</si>
  <si>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</si>
  <si>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</si>
  <si>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</si>
  <si>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</si>
  <si>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</si>
  <si>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</si>
  <si>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</si>
  <si>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</si>
  <si>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</si>
  <si>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</si>
  <si>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</si>
  <si>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</si>
  <si>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</si>
  <si>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</si>
  <si>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</si>
  <si>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</si>
  <si>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</si>
  <si>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</si>
  <si>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</si>
  <si>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</si>
  <si>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</si>
  <si>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</si>
  <si>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</si>
  <si>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</si>
  <si>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</si>
  <si>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</si>
  <si>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</si>
  <si>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</si>
  <si>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</si>
  <si>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</si>
  <si>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</si>
  <si>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</si>
  <si>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</si>
  <si>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</si>
  <si>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</si>
  <si>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</si>
  <si>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</si>
  <si>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</si>
  <si>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</si>
  <si>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</si>
  <si>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</si>
  <si>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</si>
  <si>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</si>
  <si>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</si>
  <si>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</si>
  <si>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</si>
  <si>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</si>
  <si>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</si>
  <si>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</si>
  <si>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</si>
  <si>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</si>
  <si>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</si>
  <si>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</si>
  <si>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</si>
  <si>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</si>
  <si>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</si>
  <si>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</si>
  <si>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</si>
  <si>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</si>
  <si>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</si>
  <si>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</si>
  <si>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</si>
  <si>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</si>
  <si>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</si>
  <si>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</si>
  <si>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</si>
  <si>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</si>
  <si>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</si>
  <si>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</si>
  <si>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</si>
  <si>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</si>
  <si>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</si>
  <si>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</si>
  <si>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</si>
  <si>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</si>
  <si>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</si>
  <si>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</si>
  <si>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</si>
  <si>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</si>
  <si>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</si>
  <si>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</si>
  <si>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</si>
  <si>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</si>
  <si>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</si>
  <si>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</si>
  <si>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</si>
  <si>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</si>
  <si>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</si>
  <si>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</si>
  <si>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</si>
  <si>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</si>
  <si>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</si>
  <si>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</si>
  <si>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</si>
  <si>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</si>
  <si>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</si>
  <si>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</si>
  <si>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</si>
  <si>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</si>
  <si>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</si>
  <si>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</si>
  <si>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</si>
  <si>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</si>
  <si>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</si>
  <si>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</si>
  <si>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</si>
  <si>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</si>
  <si>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</si>
  <si>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</si>
  <si>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</si>
  <si>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</si>
  <si>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</si>
  <si>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</si>
  <si>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</si>
  <si>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</si>
  <si>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</si>
  <si>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</si>
  <si>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</si>
  <si>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</si>
  <si>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</si>
  <si>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</si>
  <si>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</si>
  <si>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</si>
  <si>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</si>
  <si>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</si>
  <si>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</si>
  <si>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</si>
  <si>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</si>
  <si>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</si>
  <si>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</si>
  <si>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</si>
  <si>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</si>
  <si>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</si>
  <si>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</si>
  <si>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</si>
  <si>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</si>
  <si>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</si>
  <si>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</si>
  <si>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</si>
  <si>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</si>
  <si>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</si>
  <si>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</si>
  <si>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</si>
  <si>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</si>
  <si>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</si>
  <si>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</si>
  <si>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</si>
  <si>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</si>
  <si>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</si>
  <si>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</si>
  <si>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</si>
  <si>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</si>
  <si>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</si>
  <si>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</si>
  <si>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</si>
  <si>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</si>
  <si>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</si>
  <si>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</si>
  <si>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</si>
  <si>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</si>
  <si>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</si>
  <si>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</si>
  <si>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</si>
  <si>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</si>
  <si>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</si>
  <si>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</si>
  <si>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</si>
  <si>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</si>
  <si>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</si>
  <si>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</si>
  <si>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</si>
  <si>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</si>
  <si>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</si>
  <si>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</si>
  <si>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</si>
  <si>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</si>
  <si>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</si>
  <si>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</si>
  <si>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</si>
  <si>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</si>
  <si>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</si>
  <si>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</si>
  <si>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</si>
  <si>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</si>
  <si>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</si>
  <si>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</si>
  <si>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</si>
  <si>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</si>
  <si>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</si>
  <si>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</si>
  <si>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</si>
  <si>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</si>
  <si>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</si>
  <si>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</si>
  <si>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</si>
  <si>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</si>
  <si>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</si>
  <si>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</si>
  <si>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</si>
  <si>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</si>
  <si>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</si>
  <si>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</si>
  <si>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</si>
  <si>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</si>
  <si>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</si>
  <si>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</si>
  <si>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</si>
  <si>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</si>
  <si>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</si>
  <si>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</si>
  <si>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</si>
  <si>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</si>
  <si>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</si>
  <si>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</si>
  <si>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</si>
  <si>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</si>
  <si>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</si>
  <si>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</si>
  <si>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</si>
  <si>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</si>
  <si>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</si>
  <si>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</si>
  <si>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</si>
  <si>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</si>
  <si>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</si>
  <si>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</si>
  <si>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</si>
  <si>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</si>
  <si>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</si>
  <si>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</si>
  <si>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</si>
  <si>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</si>
  <si>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</si>
  <si>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</si>
  <si>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</si>
  <si>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</si>
  <si>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</si>
  <si>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</si>
  <si>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</si>
  <si>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</si>
  <si>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</si>
  <si>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</si>
  <si>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</si>
  <si>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</si>
  <si>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</si>
  <si>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</si>
  <si>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</si>
  <si>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</si>
  <si>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</si>
  <si>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</si>
  <si>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</si>
  <si>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</si>
  <si>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</si>
  <si>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</si>
  <si>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</si>
  <si>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</si>
  <si>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</si>
  <si>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</si>
  <si>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</si>
  <si>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</si>
  <si>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</si>
  <si>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</si>
  <si>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</si>
  <si>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</si>
  <si>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</si>
  <si>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</si>
  <si>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</si>
  <si>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</si>
  <si>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</si>
  <si>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</si>
  <si>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</si>
  <si>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</si>
  <si>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</si>
  <si>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</si>
  <si>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</si>
  <si>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</si>
  <si>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</si>
  <si>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</si>
  <si>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</si>
  <si>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</si>
  <si>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</si>
  <si>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</si>
  <si>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</si>
  <si>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</si>
  <si>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</si>
  <si>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</si>
  <si>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</si>
  <si>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</si>
  <si>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</si>
  <si>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</si>
  <si>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</si>
  <si>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</si>
  <si>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</si>
  <si>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</si>
  <si>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</si>
  <si>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</si>
  <si>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</si>
  <si>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</si>
  <si>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</si>
  <si>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</si>
  <si>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</si>
  <si>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</si>
  <si>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</si>
  <si>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</si>
  <si>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</si>
  <si>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</si>
  <si>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</si>
  <si>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</si>
  <si>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</si>
  <si>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</si>
  <si>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</si>
  <si>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</si>
  <si>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</si>
  <si>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</si>
  <si>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</si>
  <si>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</si>
  <si>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</si>
  <si>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</si>
  <si>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</si>
  <si>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</si>
  <si>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</si>
  <si>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</si>
  <si>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</si>
  <si>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</si>
  <si>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</si>
  <si>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</si>
  <si>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</si>
  <si>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</si>
  <si>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</si>
  <si>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</si>
  <si>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</si>
  <si>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</si>
  <si>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</si>
  <si>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</si>
  <si>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</si>
  <si>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</si>
  <si>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</si>
  <si>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</si>
  <si>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</si>
  <si>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</si>
  <si>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</si>
  <si>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</si>
  <si>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</si>
  <si>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</si>
  <si>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</si>
  <si>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</si>
  <si>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</si>
  <si>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</si>
  <si>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</si>
  <si>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</si>
  <si>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</si>
  <si>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</si>
  <si>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</si>
  <si>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</si>
  <si>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</si>
  <si>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</si>
  <si>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</si>
  <si>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</si>
  <si>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</si>
  <si>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</si>
  <si>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</si>
  <si>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</si>
  <si>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</si>
  <si>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</si>
  <si>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</si>
  <si>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</si>
  <si>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</si>
  <si>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</si>
  <si>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</si>
  <si>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</si>
  <si>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</si>
  <si>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</si>
  <si>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</si>
  <si>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</si>
  <si>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</si>
  <si>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</si>
  <si>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</si>
  <si>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</si>
  <si>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</si>
  <si>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</si>
  <si>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</si>
  <si>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</si>
  <si>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</si>
  <si>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</si>
  <si>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</si>
  <si>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</si>
  <si>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</si>
  <si>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</si>
  <si>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</si>
  <si>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</si>
  <si>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</si>
  <si>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</si>
  <si>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</si>
  <si>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</si>
  <si>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</si>
  <si>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</si>
  <si>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</si>
  <si>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</si>
  <si>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</si>
  <si>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</si>
  <si>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</si>
  <si>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</si>
  <si>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</si>
  <si>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</si>
  <si>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</si>
  <si>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</si>
  <si>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</si>
  <si>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</si>
  <si>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</si>
  <si>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</si>
  <si>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</si>
  <si>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</si>
  <si>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</si>
  <si>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</si>
  <si>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</si>
  <si>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</si>
  <si>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</si>
  <si>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</si>
  <si>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</si>
  <si>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</si>
  <si>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</si>
  <si>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</si>
  <si>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</si>
  <si>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</si>
  <si>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</si>
  <si>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</si>
  <si>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</si>
  <si>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</si>
  <si>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</si>
  <si>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</si>
  <si>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</si>
  <si>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</si>
  <si>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</si>
  <si>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</si>
  <si>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</si>
  <si>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</si>
  <si>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</si>
  <si>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</si>
  <si>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</si>
  <si>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</si>
  <si>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</si>
  <si>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</si>
  <si>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</si>
  <si>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</si>
  <si>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</si>
  <si>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</si>
  <si>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</si>
  <si>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</si>
  <si>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</si>
  <si>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</si>
  <si>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</si>
  <si>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</si>
  <si>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</si>
  <si>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</si>
  <si>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</si>
  <si>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</si>
  <si>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</si>
  <si>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</si>
  <si>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</si>
  <si>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</si>
  <si>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</si>
  <si>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</si>
  <si>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</si>
  <si>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</si>
  <si>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</si>
  <si>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</si>
  <si>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</si>
  <si>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</si>
  <si>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</si>
  <si>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</si>
  <si>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</si>
  <si>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</si>
  <si>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</si>
  <si>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</si>
  <si>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</si>
  <si>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</si>
  <si>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</si>
  <si>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</si>
  <si>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</si>
  <si>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</si>
  <si>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</si>
  <si>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</si>
  <si>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</si>
  <si>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</si>
  <si>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</si>
  <si>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</si>
  <si>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</si>
  <si>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</si>
  <si>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</si>
  <si>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</si>
  <si>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</si>
  <si>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</si>
  <si>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</si>
  <si>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</si>
  <si>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</si>
  <si>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</si>
  <si>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</si>
  <si>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</si>
  <si>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</si>
  <si>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</si>
  <si>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</si>
  <si>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</si>
  <si>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</si>
  <si>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</si>
  <si>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</si>
  <si>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</si>
  <si>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</si>
  <si>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</si>
  <si>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</si>
  <si>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</si>
  <si>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</si>
  <si>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</si>
  <si>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</si>
  <si>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</si>
  <si>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</si>
  <si>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</si>
  <si>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</si>
  <si>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</si>
  <si>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</si>
  <si>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</si>
  <si>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</si>
  <si>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</si>
  <si>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</si>
  <si>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</si>
  <si>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</si>
  <si>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</si>
  <si>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</si>
  <si>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</si>
  <si>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</si>
  <si>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</si>
  <si>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</si>
  <si>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</si>
  <si>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</si>
  <si>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</si>
  <si>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</si>
  <si>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</si>
  <si>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</si>
  <si>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</si>
  <si>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</si>
  <si>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</si>
  <si>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</si>
  <si>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</si>
  <si>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</si>
  <si>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</si>
  <si>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</si>
  <si>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</si>
  <si>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</si>
  <si>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</si>
  <si>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</si>
  <si>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</si>
  <si>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</si>
  <si>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</si>
  <si>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</si>
  <si>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</si>
  <si>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</si>
  <si>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</si>
  <si>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</si>
  <si>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</si>
  <si>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</si>
  <si>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</si>
  <si>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</si>
  <si>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</si>
  <si>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</si>
  <si>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</si>
  <si>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</si>
  <si>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</si>
  <si>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</si>
  <si>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</si>
  <si>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</si>
  <si>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</si>
  <si>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</si>
  <si>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</si>
  <si>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</si>
  <si>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</si>
  <si>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</si>
  <si>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</si>
  <si>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</si>
  <si>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</si>
  <si>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</si>
  <si>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</si>
  <si>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</si>
  <si>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</si>
  <si>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</si>
  <si>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</si>
  <si>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</si>
  <si>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</si>
  <si>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</si>
  <si>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</si>
  <si>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</si>
  <si>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</si>
  <si>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</si>
  <si>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</si>
  <si>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</si>
  <si>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</si>
  <si>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</si>
  <si>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</si>
  <si>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</si>
  <si>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</si>
  <si>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</si>
  <si>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</si>
  <si>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</si>
  <si>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</si>
  <si>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</si>
  <si>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</si>
  <si>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</si>
  <si>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</si>
  <si>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</si>
  <si>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</si>
  <si>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</si>
  <si>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</si>
  <si>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</si>
  <si>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</si>
  <si>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</si>
  <si>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</si>
  <si>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</si>
  <si>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</si>
  <si>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</si>
  <si>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</si>
  <si>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</si>
  <si>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</si>
  <si>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</si>
  <si>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</si>
  <si>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</si>
  <si>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</si>
  <si>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</si>
  <si>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</si>
  <si>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</si>
  <si>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</si>
  <si>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</si>
  <si>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</si>
  <si>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</si>
  <si>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</si>
  <si>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</si>
  <si>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</si>
  <si>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</si>
  <si>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</si>
  <si>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</si>
  <si>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</si>
  <si>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</si>
  <si>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</si>
  <si>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</si>
  <si>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</si>
  <si>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</si>
  <si>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</si>
  <si>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</si>
  <si>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</si>
  <si>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</si>
  <si>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</si>
  <si>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</si>
  <si>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</si>
  <si>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</si>
  <si>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</si>
  <si>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</si>
  <si>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</si>
  <si>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</si>
  <si>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</si>
  <si>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</si>
  <si>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</si>
  <si>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</si>
  <si>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</si>
  <si>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</si>
  <si>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</si>
  <si>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</si>
  <si>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</si>
  <si>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</si>
  <si>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</si>
  <si>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</si>
  <si>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</si>
  <si>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</si>
  <si>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</si>
  <si>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</si>
  <si>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</si>
  <si>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</si>
  <si>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</si>
  <si>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</si>
  <si>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</si>
  <si>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</si>
  <si>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</si>
  <si>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</si>
  <si>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</si>
  <si>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</si>
  <si>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</si>
  <si>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</si>
  <si>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</si>
  <si>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</si>
  <si>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</si>
  <si>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</si>
  <si>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</si>
  <si>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</si>
  <si>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</si>
  <si>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</si>
  <si>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</si>
  <si>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</si>
  <si>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</si>
  <si>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</si>
  <si>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</si>
  <si>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</si>
  <si>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</si>
  <si>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</si>
  <si>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</si>
  <si>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</si>
  <si>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</si>
  <si>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</si>
  <si>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</si>
  <si>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</si>
  <si>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</si>
  <si>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</si>
  <si>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</si>
  <si>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</si>
  <si>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</si>
  <si>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</si>
  <si>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</si>
  <si>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</si>
  <si>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</si>
  <si>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</si>
  <si>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</si>
  <si>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</si>
  <si>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</si>
  <si>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</si>
  <si>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</si>
  <si>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</si>
  <si>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</si>
  <si>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</si>
  <si>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</si>
  <si>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</si>
  <si>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</si>
  <si>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</si>
  <si>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</si>
  <si>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</si>
  <si>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</si>
  <si>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</si>
  <si>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</si>
  <si>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</si>
  <si>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</si>
  <si>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</si>
  <si>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</si>
  <si>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</si>
  <si>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</si>
  <si>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</si>
  <si>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</si>
  <si>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</si>
  <si>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</si>
  <si>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</si>
  <si>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</si>
  <si>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</si>
  <si>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</si>
  <si>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</si>
  <si>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</si>
  <si>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</si>
  <si>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</si>
  <si>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</si>
  <si>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</si>
  <si>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</si>
  <si>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</si>
  <si>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</si>
  <si>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</si>
  <si>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</si>
  <si>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</si>
  <si>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</si>
  <si>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</si>
  <si>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</si>
  <si>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</si>
  <si>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</si>
  <si>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</si>
  <si>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</si>
  <si>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</si>
  <si>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</si>
  <si>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</si>
  <si>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</si>
  <si>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</si>
  <si>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</si>
  <si>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</si>
  <si>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</si>
  <si>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</si>
  <si>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</si>
  <si>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</si>
  <si>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</si>
  <si>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</si>
  <si>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</si>
  <si>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</si>
  <si>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</si>
  <si>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</si>
  <si>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</si>
  <si>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</si>
  <si>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</si>
  <si>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</si>
  <si>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</si>
  <si>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</si>
  <si>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</si>
  <si>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</si>
  <si>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</si>
  <si>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</si>
  <si>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</si>
  <si>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</si>
  <si>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</si>
  <si>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</si>
  <si>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</si>
  <si>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</si>
  <si>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</si>
  <si>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</si>
  <si>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</si>
  <si>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</si>
  <si>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</si>
  <si>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</si>
  <si>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</si>
  <si>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</si>
  <si>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</si>
  <si>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</si>
  <si>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</si>
  <si>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</si>
  <si>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</si>
  <si>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</si>
  <si>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</si>
  <si>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</si>
  <si>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</si>
  <si>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</si>
  <si>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</si>
  <si>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</si>
  <si>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</si>
  <si>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</si>
  <si>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</si>
  <si>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</si>
  <si>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</si>
  <si>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</si>
  <si>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</si>
  <si>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</si>
  <si>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</si>
  <si>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</si>
  <si>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</si>
  <si>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</si>
  <si>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</si>
  <si>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</si>
  <si>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</si>
  <si>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</si>
  <si>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</si>
  <si>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</si>
  <si>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</si>
  <si>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</si>
  <si>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</si>
  <si>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</si>
  <si>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</si>
  <si>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</si>
  <si>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</si>
  <si>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</si>
  <si>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</si>
  <si>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</si>
  <si>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</si>
  <si>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</si>
  <si>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</si>
  <si>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</si>
  <si>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</si>
  <si>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</si>
  <si>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</si>
  <si>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</si>
  <si>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</si>
  <si>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</si>
  <si>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</si>
  <si>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</si>
  <si>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</si>
  <si>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</si>
  <si>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</si>
  <si>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</si>
  <si>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</si>
  <si>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</si>
  <si>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</si>
  <si>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</si>
  <si>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</si>
  <si>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</si>
  <si>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</si>
  <si>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</si>
  <si>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</si>
  <si>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</si>
  <si>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</si>
  <si>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</si>
  <si>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</si>
  <si>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</si>
  <si>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</si>
  <si>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</si>
  <si>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</si>
  <si>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</si>
  <si>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</si>
  <si>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</si>
  <si>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</si>
  <si>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</si>
  <si>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</si>
  <si>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</si>
  <si>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</si>
  <si>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</si>
  <si>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</si>
  <si>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</si>
  <si>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</si>
  <si>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</si>
  <si>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</si>
  <si>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</si>
  <si>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</si>
  <si>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</si>
  <si>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</si>
  <si>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</si>
  <si>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</si>
  <si>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</si>
  <si>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</si>
  <si>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</si>
  <si>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</si>
  <si>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</si>
  <si>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</si>
  <si>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</si>
  <si>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</si>
  <si>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</si>
  <si>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</si>
  <si>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</si>
  <si>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</si>
  <si>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</si>
  <si>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</si>
  <si>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</si>
  <si>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</si>
  <si>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</si>
  <si>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</si>
  <si>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</si>
  <si>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</si>
  <si>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</si>
  <si>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</si>
  <si>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</si>
  <si>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</si>
  <si>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</si>
  <si>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</si>
  <si>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</si>
  <si>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</si>
  <si>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</si>
  <si>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</si>
  <si>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</si>
  <si>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</si>
  <si>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</si>
  <si>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</si>
  <si>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</si>
  <si>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</si>
  <si>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</si>
  <si>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</si>
  <si>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</si>
  <si>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</si>
  <si>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</si>
  <si>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</si>
  <si>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</si>
  <si>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</si>
  <si>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</si>
  <si>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</si>
  <si>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</si>
  <si>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</si>
  <si>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</si>
  <si>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</si>
  <si>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</si>
  <si>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</si>
  <si>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</si>
  <si>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</si>
  <si>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</si>
  <si>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</si>
  <si>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</si>
  <si>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</si>
  <si>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</si>
  <si>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</si>
  <si>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</si>
  <si>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</si>
  <si>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</si>
  <si>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</si>
  <si>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</si>
  <si>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</si>
  <si>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</si>
  <si>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</si>
  <si>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</si>
  <si>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</si>
  <si>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</si>
  <si>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</si>
  <si>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</si>
  <si>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</si>
  <si>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</si>
  <si>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</si>
  <si>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</si>
  <si>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</si>
  <si>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</si>
  <si>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</si>
  <si>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</si>
  <si>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</si>
  <si>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</si>
  <si>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</si>
  <si>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</si>
  <si>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</si>
  <si>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</si>
  <si>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</si>
  <si>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</si>
  <si>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</si>
  <si>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</si>
  <si>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</si>
  <si>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</si>
  <si>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</si>
  <si>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</si>
  <si>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</si>
  <si>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</si>
  <si>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</si>
  <si>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</si>
  <si>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</si>
  <si>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</si>
  <si>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</si>
  <si>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</si>
  <si>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</si>
  <si>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</si>
  <si>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</si>
  <si>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</si>
  <si>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</si>
  <si>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</si>
  <si>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</si>
  <si>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</si>
  <si>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</si>
  <si>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</si>
  <si>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</si>
  <si>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</si>
  <si>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</si>
  <si>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</si>
  <si>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</si>
  <si>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</si>
  <si>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</si>
  <si>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</si>
  <si>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</si>
  <si>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</si>
  <si>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</si>
  <si>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</si>
  <si>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</si>
  <si>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</si>
  <si>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</si>
  <si>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</si>
  <si>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</si>
  <si>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</si>
  <si>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</si>
  <si>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</si>
  <si>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</si>
  <si>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</si>
  <si>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</si>
  <si>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</si>
  <si>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</si>
  <si>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</si>
  <si>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</si>
  <si>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</si>
  <si>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</si>
  <si>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</si>
  <si>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</si>
  <si>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</si>
  <si>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</si>
  <si>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</si>
  <si>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</si>
  <si>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</si>
  <si>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</si>
  <si>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</si>
  <si>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</si>
  <si>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</si>
  <si>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</si>
  <si>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</si>
  <si>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</si>
  <si>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</si>
  <si>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</si>
  <si>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</si>
  <si>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</si>
  <si>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</si>
  <si>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</si>
  <si>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</si>
  <si>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</si>
  <si>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</si>
  <si>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</si>
  <si>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</si>
  <si>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</si>
  <si>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</si>
  <si>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</si>
  <si>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</si>
  <si>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</si>
  <si>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</si>
  <si>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</si>
  <si>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</si>
  <si>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</si>
  <si>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</si>
  <si>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</si>
  <si>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</si>
  <si>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</si>
  <si>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</si>
  <si>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</si>
  <si>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</si>
  <si>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</si>
  <si>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</si>
  <si>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</si>
  <si>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</si>
  <si>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</si>
  <si>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</si>
  <si>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</si>
  <si>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</si>
  <si>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</si>
  <si>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</si>
  <si>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</si>
  <si>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</si>
  <si>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</si>
  <si>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</si>
  <si>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</si>
  <si>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</si>
  <si>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</si>
  <si>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</si>
  <si>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</si>
  <si>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</si>
  <si>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</si>
  <si>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</si>
  <si>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</si>
  <si>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</si>
  <si>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</si>
  <si>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</si>
  <si>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</si>
  <si>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</si>
  <si>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</si>
  <si>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</si>
  <si>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</si>
  <si>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</si>
  <si>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</si>
  <si>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</si>
  <si>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</si>
  <si>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</si>
  <si>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</si>
  <si>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</si>
  <si>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</si>
  <si>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</si>
  <si>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</si>
  <si>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</si>
  <si>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</si>
  <si>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</si>
  <si>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</si>
  <si>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</si>
  <si>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</si>
  <si>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</si>
  <si>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</si>
  <si>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</si>
  <si>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</si>
  <si>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</si>
  <si>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</si>
  <si>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</si>
  <si>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</si>
  <si>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</si>
  <si>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</si>
  <si>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</si>
  <si>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</si>
  <si>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</si>
  <si>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</si>
  <si>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</si>
  <si>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</si>
  <si>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</si>
  <si>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</si>
  <si>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</si>
  <si>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</si>
  <si>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</si>
  <si>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</si>
  <si>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</si>
  <si>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</si>
  <si>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</si>
  <si>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</si>
  <si>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</si>
  <si>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</si>
  <si>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</si>
  <si>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</si>
  <si>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</si>
  <si>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</si>
  <si>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</si>
  <si>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</si>
  <si>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</si>
  <si>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</si>
  <si>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</si>
  <si>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</si>
  <si>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</si>
  <si>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</si>
  <si>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</si>
  <si>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</si>
  <si>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</si>
  <si>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</si>
  <si>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</si>
  <si>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</si>
  <si>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</si>
  <si>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</si>
  <si>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</si>
  <si>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</si>
  <si>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</si>
  <si>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</si>
  <si>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</si>
  <si>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</si>
  <si>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</si>
  <si>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</si>
  <si>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</si>
  <si>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</si>
  <si>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</si>
  <si>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</si>
  <si>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</si>
  <si>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</si>
  <si>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</si>
  <si>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</si>
  <si>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</si>
  <si>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</si>
  <si>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</si>
  <si>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</si>
  <si>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</si>
  <si>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</si>
  <si>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</si>
  <si>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</si>
  <si>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</si>
  <si>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</si>
  <si>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</si>
  <si>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</si>
  <si>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</si>
  <si>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</si>
  <si>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</si>
  <si>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</si>
  <si>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</si>
  <si>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</si>
  <si>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</si>
  <si>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</si>
  <si>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</si>
  <si>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</si>
  <si>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</si>
  <si>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</si>
  <si>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</si>
  <si>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</si>
  <si>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</si>
  <si>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</si>
  <si>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</si>
  <si>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</si>
  <si>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</si>
  <si>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</si>
  <si>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</si>
  <si>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</si>
  <si>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</si>
  <si>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</si>
  <si>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</si>
  <si>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</si>
  <si>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</si>
  <si>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</si>
  <si>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</si>
  <si>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</si>
  <si>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</si>
  <si>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</si>
  <si>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</si>
  <si>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</si>
  <si>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</si>
  <si>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</si>
  <si>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</si>
  <si>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</si>
  <si>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</si>
  <si>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</si>
  <si>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</si>
  <si>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</si>
  <si>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</si>
  <si>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</si>
  <si>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</si>
  <si>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</si>
  <si>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</si>
  <si>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</si>
  <si>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</si>
  <si>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</si>
  <si>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</si>
  <si>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</si>
  <si>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</si>
  <si>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</si>
  <si>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</si>
  <si>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</si>
  <si>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</si>
  <si>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</si>
  <si>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</si>
  <si>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</si>
  <si>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</si>
  <si>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</si>
  <si>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</si>
  <si>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</si>
  <si>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</si>
  <si>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</si>
  <si>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</si>
  <si>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</si>
  <si>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</si>
  <si>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</si>
  <si>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</si>
  <si>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</si>
  <si>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</si>
  <si>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</si>
  <si>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</si>
  <si>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</si>
  <si>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</si>
  <si>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</si>
  <si>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</si>
  <si>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</si>
  <si>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</si>
  <si>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</si>
  <si>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</si>
  <si>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</si>
  <si>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</si>
  <si>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</si>
  <si>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</si>
  <si>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</si>
  <si>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</si>
  <si>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</si>
  <si>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</si>
  <si>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</si>
  <si>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</si>
  <si>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</si>
  <si>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</si>
  <si>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</si>
  <si>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</si>
  <si>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</si>
  <si>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</si>
  <si>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</si>
  <si>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</si>
  <si>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</si>
  <si>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</si>
  <si>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</si>
  <si>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</si>
  <si>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</si>
  <si>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</si>
  <si>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</si>
  <si>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</si>
  <si>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</si>
  <si>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</si>
  <si>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</si>
  <si>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</si>
  <si>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</si>
  <si>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</si>
  <si>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</si>
  <si>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</si>
  <si>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</si>
  <si>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</si>
  <si>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</si>
  <si>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</si>
  <si>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</si>
  <si>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</si>
  <si>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</si>
  <si>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</si>
  <si>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</si>
  <si>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</si>
  <si>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</si>
  <si>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</si>
  <si>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</si>
  <si>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</si>
  <si>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</si>
  <si>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</si>
  <si>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</si>
  <si>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</si>
  <si>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</si>
  <si>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</si>
  <si>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</si>
  <si>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</si>
  <si>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</si>
  <si>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</si>
  <si>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</si>
  <si>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</si>
  <si>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</si>
  <si>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</si>
  <si>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</si>
  <si>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</si>
  <si>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</si>
  <si>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</si>
  <si>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</si>
  <si>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</si>
  <si>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</si>
  <si>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</si>
  <si>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</si>
  <si>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</si>
  <si>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</si>
  <si>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</si>
  <si>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</si>
  <si>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</si>
  <si>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</si>
  <si>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</si>
  <si>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</si>
  <si>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</si>
  <si>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</si>
  <si>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</si>
  <si>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</si>
  <si>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</si>
  <si>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</si>
  <si>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</si>
  <si>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</si>
  <si>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</si>
  <si>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</si>
  <si>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</si>
  <si>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</si>
  <si>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</si>
  <si>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</si>
  <si>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</si>
  <si>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</si>
  <si>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</si>
  <si>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</si>
  <si>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</si>
  <si>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</si>
  <si>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</si>
  <si>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</si>
  <si>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</si>
  <si>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</si>
  <si>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</si>
  <si>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</si>
  <si>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</si>
  <si>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</si>
  <si>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</si>
  <si>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</si>
  <si>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</si>
  <si>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</si>
  <si>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</si>
  <si>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</si>
  <si>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</si>
  <si>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</si>
  <si>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</si>
  <si>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</si>
  <si>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</si>
  <si>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</si>
  <si>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</si>
  <si>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</si>
  <si>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</si>
  <si>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</si>
  <si>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</si>
  <si>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</si>
  <si>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</si>
  <si>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</si>
  <si>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</si>
  <si>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</si>
  <si>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</si>
  <si>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</si>
  <si>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</si>
  <si>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</si>
  <si>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</si>
  <si>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</si>
  <si>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</si>
  <si>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</si>
  <si>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</si>
  <si>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</si>
  <si>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</si>
  <si>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</si>
  <si>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</si>
  <si>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</si>
  <si>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</si>
  <si>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</si>
  <si>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</si>
  <si>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</si>
  <si>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</si>
  <si>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</si>
  <si>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</si>
  <si>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</si>
  <si>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</si>
  <si>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</si>
  <si>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</si>
  <si>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</si>
  <si>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</si>
  <si>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</si>
  <si>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</si>
  <si>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</si>
  <si>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</si>
  <si>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</si>
  <si>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</si>
  <si>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</si>
  <si>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</si>
  <si>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</si>
  <si>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</si>
  <si>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</si>
  <si>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</si>
  <si>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</si>
  <si>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</si>
  <si>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</si>
  <si>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</si>
  <si>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</si>
  <si>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</si>
  <si>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</si>
  <si>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</si>
  <si>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</si>
  <si>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</si>
  <si>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</si>
  <si>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</si>
  <si>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</si>
  <si>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</si>
  <si>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</si>
  <si>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</si>
  <si>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</si>
  <si>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</si>
  <si>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</si>
  <si>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</si>
  <si>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</si>
  <si>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</si>
  <si>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</si>
  <si>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</si>
  <si>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</si>
  <si>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</si>
  <si>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</si>
  <si>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</si>
  <si>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</si>
  <si>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</si>
  <si>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</si>
  <si>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</si>
  <si>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</si>
  <si>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</si>
  <si>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</si>
  <si>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</si>
  <si>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</si>
  <si>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</si>
  <si>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</si>
  <si>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</si>
  <si>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</si>
  <si>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</si>
  <si>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</si>
  <si>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</si>
  <si>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</si>
  <si>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</si>
  <si>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</si>
  <si>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</si>
  <si>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</si>
  <si>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</si>
  <si>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</si>
  <si>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</si>
  <si>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</si>
  <si>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</si>
  <si>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</si>
  <si>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</si>
  <si>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</si>
  <si>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</si>
  <si>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</si>
  <si>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</si>
  <si>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</si>
  <si>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</si>
  <si>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</si>
  <si>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</si>
  <si>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</si>
  <si>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</si>
  <si>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</si>
  <si>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</si>
  <si>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</si>
  <si>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</si>
  <si>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</si>
  <si>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</si>
  <si>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</si>
  <si>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</si>
  <si>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</si>
  <si>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</si>
  <si>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</si>
  <si>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</si>
  <si>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</si>
  <si>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</si>
  <si>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</si>
  <si>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</si>
  <si>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</si>
  <si>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</si>
  <si>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</si>
  <si>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</si>
  <si>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</si>
  <si>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</si>
  <si>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</si>
  <si>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</si>
  <si>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</si>
  <si>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</si>
  <si>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</si>
  <si>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</si>
  <si>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</si>
  <si>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</si>
  <si>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</si>
  <si>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</si>
  <si>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</si>
  <si>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</si>
  <si>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</si>
  <si>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</si>
  <si>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</si>
  <si>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</si>
  <si>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</si>
  <si>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</si>
  <si>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</si>
  <si>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</si>
  <si>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</si>
  <si>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</si>
  <si>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</si>
  <si>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</si>
  <si>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</si>
  <si>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</si>
  <si>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</si>
  <si>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</si>
  <si>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</si>
  <si>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</si>
  <si>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</si>
  <si>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</si>
  <si>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</si>
  <si>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</si>
  <si>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</si>
  <si>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</si>
  <si>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</si>
  <si>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</si>
  <si>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</si>
  <si>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</si>
  <si>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</si>
  <si>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</si>
  <si>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</si>
  <si>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</si>
  <si>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</si>
  <si>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</si>
  <si>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</si>
  <si>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</si>
  <si>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</si>
  <si>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</si>
  <si>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</si>
  <si>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</si>
  <si>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</si>
  <si>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</si>
  <si>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</si>
  <si>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</si>
  <si>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</si>
  <si>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</si>
  <si>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</si>
  <si>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</si>
  <si>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</si>
  <si>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</si>
  <si>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</si>
  <si>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</si>
  <si>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</si>
  <si>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</si>
  <si>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</si>
  <si>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</si>
  <si>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</si>
  <si>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</si>
  <si>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</si>
  <si>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</si>
  <si>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</si>
  <si>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</si>
  <si>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</si>
  <si>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</si>
  <si>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</si>
  <si>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</si>
  <si>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</si>
  <si>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</si>
  <si>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</si>
  <si>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</si>
  <si>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</si>
  <si>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</si>
  <si>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</si>
  <si>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</si>
  <si>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</si>
  <si>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</si>
  <si>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</si>
  <si>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</si>
  <si>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</si>
  <si>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</si>
  <si>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</si>
  <si>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</si>
  <si>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</si>
  <si>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</si>
  <si>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</si>
  <si>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</si>
  <si>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</si>
  <si>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</si>
  <si>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</si>
  <si>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</si>
  <si>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</si>
  <si>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</si>
  <si>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</si>
  <si>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</si>
  <si>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</si>
  <si>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</si>
  <si>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</si>
  <si>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</si>
  <si>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</si>
  <si>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</si>
  <si>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</si>
  <si>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</si>
  <si>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</si>
  <si>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</si>
  <si>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</si>
  <si>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</si>
  <si>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</si>
  <si>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</si>
  <si>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</si>
  <si>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</si>
  <si>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</si>
  <si>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</si>
  <si>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</si>
  <si>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</si>
  <si>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</si>
  <si>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</si>
  <si>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</si>
  <si>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</si>
  <si>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</si>
  <si>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</si>
  <si>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</si>
  <si>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</si>
  <si>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</si>
  <si>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</si>
  <si>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</si>
  <si>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</si>
  <si>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</si>
  <si>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</si>
  <si>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</si>
  <si>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</si>
  <si>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</si>
  <si>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</si>
  <si>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</si>
  <si>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</si>
  <si>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</si>
  <si>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</si>
  <si>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</si>
  <si>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</si>
  <si>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</si>
  <si>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</si>
  <si>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</si>
  <si>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</si>
  <si>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</si>
  <si>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</si>
  <si>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</si>
  <si>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</si>
  <si>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</si>
  <si>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</si>
  <si>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</si>
  <si>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</si>
  <si>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</si>
  <si>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</si>
  <si>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</si>
  <si>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</si>
  <si>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</si>
  <si>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</si>
  <si>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</si>
  <si>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</si>
  <si>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</si>
  <si>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</si>
  <si>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</si>
  <si>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</si>
  <si>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</si>
  <si>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</si>
  <si>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</si>
  <si>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</si>
  <si>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</si>
  <si>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</si>
  <si>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</si>
  <si>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</si>
  <si>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</si>
  <si>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</si>
  <si>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</si>
  <si>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</si>
  <si>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</si>
  <si>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</si>
  <si>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</si>
  <si>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</si>
  <si>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</si>
  <si>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</si>
  <si>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</si>
  <si>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</si>
  <si>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</si>
  <si>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</si>
  <si>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</si>
  <si>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</si>
  <si>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</si>
  <si>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</si>
  <si>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</si>
  <si>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</si>
  <si>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</si>
  <si>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</si>
  <si>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</si>
  <si>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</si>
  <si>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</si>
  <si>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</si>
  <si>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</si>
  <si>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</si>
  <si>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</si>
  <si>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</si>
  <si>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</si>
  <si>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</si>
  <si>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</si>
  <si>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</si>
  <si>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</si>
  <si>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</si>
  <si>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</si>
  <si>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</si>
  <si>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</si>
  <si>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</si>
  <si>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</si>
  <si>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</si>
  <si>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</si>
  <si>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</si>
  <si>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</si>
  <si>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</si>
  <si>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</si>
  <si>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</si>
  <si>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</si>
  <si>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</si>
  <si>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</si>
  <si>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</si>
  <si>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</si>
  <si>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</si>
  <si>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</si>
  <si>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</si>
  <si>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</si>
  <si>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</si>
  <si>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</si>
  <si>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</si>
  <si>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</si>
  <si>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</si>
  <si>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</si>
  <si>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</si>
  <si>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</si>
  <si>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</si>
  <si>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</si>
  <si>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</si>
  <si>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</si>
  <si>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</si>
  <si>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</si>
  <si>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</si>
  <si>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</si>
  <si>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</si>
  <si>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</si>
  <si>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</si>
  <si>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</si>
  <si>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</si>
  <si>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</si>
  <si>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</si>
  <si>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</si>
  <si>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</si>
  <si>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</si>
  <si>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</si>
  <si>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</si>
  <si>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</si>
  <si>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</si>
  <si>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</si>
  <si>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</si>
  <si>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</si>
  <si>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</si>
  <si>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</si>
  <si>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</si>
  <si>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</si>
  <si>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</si>
  <si>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</si>
  <si>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</si>
  <si>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</si>
  <si>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</si>
  <si>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</si>
  <si>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</si>
  <si>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</si>
  <si>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</si>
  <si>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</si>
  <si>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</si>
  <si>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</si>
  <si>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</si>
  <si>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</si>
  <si>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</si>
  <si>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</si>
  <si>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</si>
  <si>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</si>
  <si>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</si>
  <si>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</si>
  <si>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</si>
  <si>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</si>
  <si>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</si>
  <si>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</si>
  <si>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</si>
  <si>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</si>
  <si>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</si>
  <si>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</si>
  <si>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</si>
  <si>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</si>
  <si>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</si>
  <si>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</si>
  <si>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</si>
  <si>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</si>
  <si>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</si>
  <si>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</si>
  <si>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</si>
  <si>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</si>
  <si>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</si>
  <si>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</si>
  <si>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</si>
  <si>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</si>
  <si>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</si>
  <si>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</si>
  <si>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</si>
  <si>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</si>
  <si>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</si>
  <si>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</si>
  <si>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</si>
  <si>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</si>
  <si>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</si>
  <si>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</si>
  <si>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</si>
  <si>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</si>
  <si>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</si>
  <si>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</si>
  <si>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</si>
  <si>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</si>
  <si>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</si>
  <si>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</si>
  <si>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</si>
  <si>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</si>
  <si>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</si>
  <si>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</si>
  <si>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</si>
  <si>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</si>
  <si>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</si>
  <si>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</si>
  <si>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</si>
  <si>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</si>
  <si>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</si>
  <si>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</si>
  <si>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</si>
  <si>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</si>
  <si>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</si>
  <si>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</si>
  <si>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</si>
  <si>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</si>
  <si>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</si>
  <si>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</si>
  <si>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</si>
  <si>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</si>
  <si>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</si>
  <si>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</si>
  <si>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</si>
  <si>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</si>
  <si>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</si>
  <si>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</si>
  <si>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</si>
  <si>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</si>
  <si>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</si>
  <si>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</si>
  <si>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</si>
  <si>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</si>
  <si>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</si>
  <si>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</si>
  <si>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</si>
  <si>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</si>
  <si>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</si>
  <si>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</si>
  <si>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</si>
  <si>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</si>
  <si>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</si>
  <si>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</si>
  <si>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</si>
  <si>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</si>
  <si>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</si>
  <si>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</si>
  <si>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</si>
  <si>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</si>
  <si>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</si>
  <si>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</si>
  <si>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</si>
  <si>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</si>
  <si>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</si>
  <si>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</si>
  <si>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</si>
  <si>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</si>
  <si>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</si>
  <si>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</si>
  <si>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</si>
  <si>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</si>
  <si>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</si>
  <si>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</si>
  <si>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</si>
  <si>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</si>
  <si>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</si>
  <si>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</si>
  <si>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</si>
  <si>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</si>
  <si>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</si>
  <si>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</si>
  <si>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</si>
  <si>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</si>
  <si>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</si>
  <si>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</si>
  <si>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</si>
  <si>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</si>
  <si>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</si>
  <si>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</si>
  <si>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</si>
  <si>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</si>
  <si>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</si>
  <si>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</si>
  <si>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</si>
  <si>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</si>
  <si>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</si>
  <si>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</si>
  <si>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</si>
  <si>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</si>
  <si>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</si>
  <si>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</si>
  <si>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</si>
  <si>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</si>
  <si>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</si>
  <si>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</si>
  <si>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</si>
  <si>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</si>
  <si>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</si>
  <si>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</si>
  <si>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</si>
  <si>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</si>
  <si>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</si>
  <si>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</si>
  <si>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</si>
  <si>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</si>
  <si>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</si>
  <si>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</si>
  <si>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</si>
  <si>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</si>
  <si>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</si>
  <si>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</si>
  <si>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</si>
  <si>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</si>
  <si>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</si>
  <si>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</si>
  <si>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</si>
  <si>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</si>
  <si>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</si>
  <si>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</si>
  <si>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</si>
  <si>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</si>
  <si>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</si>
  <si>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</si>
  <si>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</si>
  <si>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</si>
  <si>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</si>
  <si>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</si>
  <si>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</si>
  <si>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</si>
  <si>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</si>
  <si>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</si>
  <si>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</si>
  <si>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</si>
  <si>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</si>
  <si>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</si>
  <si>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</si>
  <si>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</si>
  <si>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</si>
  <si>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</si>
  <si>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</si>
  <si>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</si>
  <si>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</si>
  <si>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</si>
  <si>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</si>
  <si>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</si>
  <si>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</si>
  <si>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</si>
  <si>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</si>
  <si>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</si>
  <si>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</si>
  <si>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</si>
  <si>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</si>
  <si>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</si>
  <si>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</si>
  <si>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</si>
  <si>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</si>
  <si>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</si>
  <si>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</si>
  <si>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</si>
  <si>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</si>
  <si>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</si>
  <si>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</si>
  <si>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</si>
  <si>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</si>
  <si>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</si>
  <si>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</si>
  <si>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</si>
  <si>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</si>
  <si>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</si>
  <si>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</si>
  <si>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</si>
  <si>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</si>
  <si>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</si>
  <si>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</si>
  <si>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</si>
  <si>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</si>
  <si>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</si>
  <si>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</si>
  <si>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</si>
  <si>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</si>
  <si>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</si>
  <si>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</si>
  <si>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</si>
  <si>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</si>
  <si>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</si>
  <si>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</si>
  <si>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</si>
  <si>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</si>
  <si>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</si>
  <si>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</si>
  <si>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</si>
  <si>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</si>
  <si>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</si>
  <si>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</si>
  <si>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</si>
  <si>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</si>
  <si>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</si>
  <si>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</si>
  <si>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</si>
  <si>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</si>
  <si>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</si>
  <si>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</si>
  <si>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</si>
  <si>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</si>
  <si>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</si>
  <si>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</si>
  <si>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</si>
  <si>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</si>
  <si>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</si>
  <si>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</si>
  <si>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</si>
  <si>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</si>
  <si>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</si>
  <si>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</si>
  <si>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</si>
  <si>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</si>
  <si>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</si>
  <si>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</si>
  <si>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</si>
  <si>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</si>
  <si>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</si>
  <si>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</si>
  <si>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</si>
  <si>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</si>
  <si>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</si>
  <si>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</si>
  <si>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</si>
  <si>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</si>
  <si>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</si>
  <si>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</si>
  <si>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</si>
  <si>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</si>
  <si>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</si>
  <si>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</si>
  <si>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</si>
  <si>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</si>
  <si>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</si>
  <si>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</si>
  <si>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</si>
  <si>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</si>
  <si>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</si>
  <si>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</si>
  <si>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</si>
  <si>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</si>
  <si>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</si>
  <si>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</si>
  <si>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</si>
  <si>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</si>
  <si>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</si>
  <si>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</si>
  <si>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</si>
  <si>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</si>
  <si>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</si>
  <si>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</si>
  <si>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</si>
  <si>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</si>
  <si>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</si>
  <si>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</si>
  <si>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</si>
  <si>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</si>
  <si>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</si>
  <si>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</si>
  <si>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</si>
  <si>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</si>
  <si>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</si>
  <si>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</si>
  <si>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</si>
  <si>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</si>
  <si>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</si>
  <si>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</si>
  <si>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</si>
  <si>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</si>
  <si>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</si>
  <si>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</si>
  <si>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</si>
  <si>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</si>
  <si>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</si>
  <si>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</si>
  <si>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</si>
  <si>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</si>
  <si>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</si>
  <si>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</si>
  <si>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</si>
  <si>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</si>
  <si>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</si>
  <si>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</si>
  <si>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</si>
  <si>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</si>
  <si>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</si>
  <si>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</si>
  <si>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</si>
  <si>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</si>
  <si>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</si>
  <si>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</si>
  <si>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</si>
  <si>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</si>
  <si>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</si>
  <si>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</si>
  <si>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</si>
  <si>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</si>
  <si>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</si>
  <si>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</si>
  <si>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</si>
  <si>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</si>
  <si>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</si>
  <si>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</si>
  <si>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</si>
  <si>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</si>
  <si>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</si>
  <si>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</si>
  <si>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</si>
  <si>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</si>
  <si>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</si>
  <si>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</si>
  <si>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</si>
  <si>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</si>
  <si>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</si>
  <si>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</si>
  <si>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</si>
  <si>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</si>
  <si>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</si>
  <si>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</si>
  <si>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</si>
  <si>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</si>
  <si>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</si>
  <si>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</si>
  <si>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</si>
  <si>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</si>
  <si>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</si>
  <si>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</si>
  <si>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</si>
  <si>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</si>
  <si>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</si>
  <si>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</si>
  <si>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</si>
  <si>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</si>
  <si>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</si>
  <si>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</si>
  <si>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</si>
  <si>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</si>
  <si>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</si>
  <si>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</si>
  <si>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</si>
  <si>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</si>
  <si>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</si>
  <si>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</si>
  <si>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</si>
  <si>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</si>
  <si>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</si>
  <si>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</si>
  <si>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</si>
  <si>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</si>
  <si>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</si>
  <si>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</si>
  <si>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</si>
  <si>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</si>
  <si>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</si>
  <si>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</si>
  <si>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</si>
  <si>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</si>
  <si>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</si>
  <si>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</si>
  <si>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</si>
  <si>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</si>
  <si>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</si>
  <si>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</si>
  <si>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</si>
  <si>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</si>
  <si>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</si>
  <si>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</si>
  <si>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</si>
  <si>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</si>
  <si>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</si>
  <si>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</si>
  <si>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</si>
  <si>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</si>
  <si>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</si>
  <si>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</si>
  <si>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</si>
  <si>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</si>
  <si>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</si>
  <si>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</si>
  <si>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</si>
  <si>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</si>
  <si>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</si>
  <si>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</si>
  <si>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</si>
  <si>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</si>
  <si>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</si>
  <si>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</si>
  <si>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</si>
  <si>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</si>
  <si>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</si>
  <si>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</si>
  <si>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</si>
  <si>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</si>
  <si>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</si>
  <si>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</si>
  <si>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</si>
  <si>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</si>
  <si>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</si>
  <si>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</si>
  <si>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</si>
  <si>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</si>
  <si>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</si>
  <si>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</si>
  <si>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</si>
  <si>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</si>
  <si>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</si>
  <si>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</si>
  <si>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</si>
  <si>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</si>
  <si>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</si>
  <si>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</si>
  <si>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</si>
  <si>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</si>
  <si>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</si>
  <si>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</si>
  <si>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</si>
  <si>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</si>
  <si>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</si>
  <si>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</si>
  <si>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</si>
  <si>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</si>
  <si>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</si>
  <si>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</si>
  <si>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</si>
  <si>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</si>
  <si>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</si>
  <si>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</si>
  <si>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</si>
  <si>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</si>
  <si>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</si>
  <si>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</si>
  <si>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</si>
  <si>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</si>
  <si>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</si>
  <si>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</si>
  <si>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</si>
  <si>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</si>
  <si>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</si>
  <si>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</si>
  <si>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</si>
  <si>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</si>
  <si>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</si>
  <si>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</si>
  <si>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</si>
  <si>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</si>
  <si>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</si>
  <si>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</si>
  <si>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</si>
  <si>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</si>
  <si>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</si>
  <si>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</si>
  <si>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</si>
  <si>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</si>
  <si>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</si>
  <si>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</si>
  <si>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</si>
  <si>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</si>
  <si>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</si>
  <si>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</si>
  <si>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</si>
  <si>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</si>
  <si>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</si>
  <si>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</si>
  <si>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</si>
  <si>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</si>
  <si>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</si>
  <si>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</si>
  <si>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</si>
  <si>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</si>
  <si>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</si>
  <si>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</si>
  <si>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</si>
  <si>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</si>
  <si>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</si>
  <si>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</si>
  <si>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</si>
  <si>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</si>
  <si>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</si>
  <si>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</si>
  <si>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</si>
  <si>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</si>
  <si>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</si>
  <si>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</si>
  <si>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</si>
  <si>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</si>
  <si>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</si>
  <si>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</si>
  <si>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</si>
  <si>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</si>
  <si>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</si>
  <si>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</si>
  <si>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</si>
  <si>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</si>
  <si>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</si>
  <si>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</si>
  <si>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</si>
  <si>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</si>
  <si>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</si>
  <si>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</si>
  <si>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</si>
  <si>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</si>
  <si>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</si>
  <si>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</si>
  <si>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</si>
  <si>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</si>
  <si>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</si>
  <si>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</si>
  <si>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</si>
  <si>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</si>
  <si>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</si>
  <si>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</si>
  <si>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</si>
  <si>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</si>
  <si>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</si>
  <si>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</si>
  <si>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</si>
  <si>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</si>
  <si>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</si>
  <si>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</si>
  <si>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</si>
  <si>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</si>
  <si>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</si>
  <si>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</si>
  <si>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</si>
  <si>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</si>
  <si>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</si>
  <si>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</si>
  <si>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</si>
  <si>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</si>
  <si>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</si>
  <si>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</si>
  <si>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</si>
  <si>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</si>
  <si>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</si>
  <si>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</si>
  <si>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</si>
  <si>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</si>
  <si>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</si>
  <si>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</si>
  <si>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</si>
  <si>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</si>
  <si>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</si>
  <si>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</si>
  <si>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</si>
  <si>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</si>
  <si>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</si>
  <si>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</si>
  <si>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</si>
  <si>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</si>
  <si>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</si>
  <si>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</si>
  <si>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</si>
  <si>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</si>
  <si>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</si>
  <si>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</si>
  <si>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</si>
  <si>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</si>
  <si>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</si>
  <si>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</si>
  <si>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</si>
  <si>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</si>
  <si>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</si>
  <si>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</si>
  <si>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</si>
  <si>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</si>
  <si>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</si>
  <si>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</si>
  <si>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</si>
  <si>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</si>
  <si>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</si>
  <si>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</si>
  <si>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</si>
  <si>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</si>
  <si>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</si>
  <si>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</si>
  <si>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</si>
  <si>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</si>
  <si>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</si>
  <si>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</si>
  <si>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</si>
  <si>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</si>
  <si>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</si>
  <si>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</si>
  <si>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</si>
  <si>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</si>
  <si>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</si>
  <si>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</si>
  <si>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</si>
  <si>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</si>
  <si>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</si>
  <si>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</si>
  <si>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</si>
  <si>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</si>
  <si>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</si>
  <si>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</si>
  <si>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</si>
  <si>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</si>
  <si>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</si>
  <si>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</si>
  <si>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</si>
  <si>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</si>
  <si>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</si>
  <si>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</si>
  <si>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</si>
  <si>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</si>
  <si>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</si>
  <si>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</si>
  <si>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</si>
  <si>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</si>
  <si>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</si>
  <si>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</si>
  <si>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</si>
  <si>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</si>
  <si>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</si>
  <si>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</si>
  <si>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</si>
  <si>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</si>
  <si>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</si>
  <si>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</si>
  <si>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</si>
  <si>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</si>
  <si>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</si>
  <si>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</si>
  <si>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</si>
  <si>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</si>
  <si>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</si>
  <si>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</si>
  <si>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</si>
  <si>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</si>
  <si>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</si>
  <si>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</si>
  <si>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</si>
  <si>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</si>
  <si>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</si>
  <si>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</si>
  <si>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</si>
  <si>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</si>
  <si>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</si>
  <si>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</si>
  <si>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</si>
  <si>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</si>
  <si>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</si>
  <si>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</si>
  <si>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</si>
  <si>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</si>
  <si>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</si>
  <si>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</si>
  <si>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</si>
  <si>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</si>
  <si>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</si>
  <si>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</si>
  <si>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</si>
  <si>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</si>
  <si>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</si>
  <si>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</si>
  <si>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</si>
  <si>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</si>
  <si>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</si>
  <si>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</si>
  <si>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</si>
  <si>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</si>
  <si>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</si>
  <si>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</si>
  <si>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</si>
  <si>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</si>
  <si>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</si>
  <si>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</si>
  <si>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</si>
  <si>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</si>
  <si>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</si>
  <si>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</si>
  <si>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</si>
  <si>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</si>
  <si>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</si>
  <si>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</si>
  <si>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</si>
  <si>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</si>
  <si>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</si>
  <si>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</si>
  <si>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</si>
  <si>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</si>
  <si>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</si>
  <si>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</si>
  <si>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</si>
  <si>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</si>
  <si>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</si>
  <si>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</si>
  <si>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</si>
  <si>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</si>
  <si>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</si>
  <si>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</si>
  <si>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</si>
  <si>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</si>
  <si>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</si>
  <si>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</si>
  <si>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</si>
  <si>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</si>
  <si>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</si>
  <si>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</si>
  <si>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</si>
  <si>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</si>
  <si>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</si>
  <si>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</si>
  <si>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</si>
  <si>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</si>
  <si>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</si>
  <si>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</si>
  <si>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</si>
  <si>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</si>
  <si>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</si>
  <si>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</si>
  <si>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</si>
  <si>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</si>
  <si>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</si>
  <si>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</si>
  <si>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</si>
  <si>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</si>
  <si>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</si>
  <si>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</si>
  <si>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</si>
  <si>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</si>
  <si>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</si>
  <si>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</si>
  <si>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</si>
  <si>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</si>
  <si>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</si>
  <si>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</si>
  <si>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</si>
  <si>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</si>
  <si>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</si>
  <si>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</si>
  <si>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</si>
  <si>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</si>
  <si>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</si>
  <si>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</si>
  <si>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</si>
  <si>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</si>
  <si>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</si>
  <si>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</si>
  <si>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</si>
  <si>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</si>
  <si>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</si>
  <si>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</si>
  <si>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</si>
  <si>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</si>
  <si>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</si>
  <si>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</si>
  <si>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</si>
  <si>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</si>
  <si>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</si>
  <si>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</si>
  <si>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</si>
  <si>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</si>
  <si>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</si>
  <si>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</si>
  <si>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</si>
  <si>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</si>
  <si>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</si>
  <si>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</si>
  <si>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</si>
  <si>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</si>
  <si>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</si>
  <si>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</si>
  <si>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</si>
  <si>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</si>
  <si>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</si>
  <si>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</si>
  <si>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</si>
  <si>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</si>
  <si>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</si>
  <si>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</si>
  <si>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</si>
  <si>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</si>
  <si>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</si>
  <si>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</si>
  <si>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</si>
  <si>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</si>
  <si>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</si>
  <si>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</si>
  <si>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</si>
  <si>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</si>
  <si>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</si>
  <si>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</si>
  <si>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</si>
  <si>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</si>
  <si>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</si>
  <si>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</si>
  <si>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</si>
  <si>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</si>
  <si>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</si>
  <si>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</si>
  <si>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</si>
  <si>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</si>
  <si>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</si>
  <si>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</si>
  <si>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</si>
  <si>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</si>
  <si>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</si>
  <si>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</si>
  <si>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</si>
  <si>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</si>
  <si>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</si>
  <si>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</si>
  <si>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</si>
  <si>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</si>
  <si>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</si>
  <si>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</si>
  <si>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</si>
  <si>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</si>
  <si>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</si>
  <si>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</si>
  <si>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</si>
  <si>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</si>
  <si>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</si>
  <si>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</si>
  <si>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</si>
  <si>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</si>
  <si>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</si>
  <si>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</si>
  <si>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</si>
  <si>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</si>
  <si>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</si>
  <si>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</si>
  <si>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</si>
  <si>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</si>
  <si>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</si>
  <si>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</si>
  <si>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</si>
  <si>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</si>
  <si>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</si>
  <si>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</si>
  <si>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</si>
  <si>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</si>
  <si>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</si>
  <si>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</si>
  <si>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</si>
  <si>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</si>
  <si>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</si>
  <si>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</si>
  <si>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</si>
  <si>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</si>
  <si>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</si>
  <si>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</si>
  <si>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</si>
  <si>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</si>
  <si>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</si>
  <si>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</si>
  <si>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</si>
  <si>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</si>
  <si>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</si>
  <si>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</si>
  <si>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</si>
  <si>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</si>
  <si>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</si>
  <si>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</si>
  <si>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</si>
  <si>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</si>
  <si>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</si>
  <si>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</si>
  <si>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</si>
  <si>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</si>
  <si>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</si>
  <si>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</si>
  <si>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</si>
  <si>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</si>
  <si>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</si>
  <si>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</si>
  <si>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</si>
  <si>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</si>
  <si>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</si>
  <si>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</si>
  <si>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</si>
  <si>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</si>
  <si>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</si>
  <si>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</si>
  <si>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</si>
  <si>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</si>
  <si>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</si>
  <si>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</si>
  <si>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</si>
  <si>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</si>
  <si>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</si>
  <si>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</si>
  <si>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</si>
  <si>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</si>
  <si>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</si>
  <si>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</si>
  <si>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</si>
  <si>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</si>
  <si>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</si>
  <si>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</si>
  <si>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</si>
  <si>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</si>
  <si>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</si>
  <si>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</si>
  <si>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</si>
  <si>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</si>
  <si>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</si>
  <si>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</si>
  <si>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</si>
  <si>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</si>
  <si>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</si>
  <si>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</si>
  <si>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</si>
  <si>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</si>
  <si>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</si>
  <si>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</si>
  <si>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</si>
  <si>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</si>
  <si>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</si>
  <si>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</si>
  <si>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</si>
  <si>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</si>
  <si>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</si>
  <si>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</si>
  <si>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</si>
  <si>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</si>
  <si>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</si>
  <si>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</si>
  <si>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</si>
  <si>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</si>
  <si>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</si>
  <si>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</si>
  <si>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</si>
  <si>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</si>
  <si>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</si>
  <si>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</si>
  <si>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</si>
  <si>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</si>
  <si>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</si>
  <si>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</si>
  <si>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</si>
  <si>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</si>
  <si>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</si>
  <si>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</si>
  <si>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</si>
  <si>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</si>
  <si>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</si>
  <si>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</si>
  <si>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</si>
  <si>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</si>
  <si>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</si>
  <si>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</si>
  <si>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</si>
  <si>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</si>
  <si>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</si>
  <si>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</si>
  <si>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</si>
  <si>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</si>
  <si>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</si>
  <si>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</si>
  <si>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</si>
  <si>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</si>
  <si>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</si>
  <si>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</si>
  <si>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</si>
  <si>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</si>
  <si>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</si>
  <si>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</si>
  <si>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</si>
  <si>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</si>
  <si>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</si>
  <si>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</si>
  <si>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</si>
  <si>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</si>
  <si>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</si>
  <si>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</si>
  <si>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</si>
  <si>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</si>
  <si>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</si>
  <si>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</si>
  <si>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</si>
  <si>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</si>
  <si>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</si>
  <si>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</si>
  <si>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</si>
  <si>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</si>
  <si>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</si>
  <si>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</si>
  <si>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</si>
  <si>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</si>
  <si>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</si>
  <si>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</si>
  <si>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</si>
  <si>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</si>
  <si>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</si>
  <si>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</si>
  <si>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</si>
  <si>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</si>
  <si>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</si>
  <si>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</si>
  <si>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</si>
  <si>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</si>
  <si>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</si>
  <si>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</si>
  <si>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</si>
  <si>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</si>
  <si>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</si>
  <si>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</si>
  <si>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</si>
  <si>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</si>
  <si>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</si>
  <si>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</si>
  <si>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</si>
  <si>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</si>
  <si>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</si>
  <si>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</si>
  <si>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</si>
  <si>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</si>
  <si>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</si>
  <si>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</si>
  <si>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</si>
  <si>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</si>
  <si>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</si>
  <si>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</si>
  <si>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</si>
  <si>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</si>
  <si>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</si>
  <si>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</si>
  <si>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</si>
  <si>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</si>
  <si>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</si>
  <si>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</si>
  <si>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</si>
  <si>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</si>
  <si>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</si>
  <si>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</si>
  <si>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</si>
  <si>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</si>
  <si>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</si>
  <si>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</si>
  <si>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</si>
  <si>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</si>
  <si>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</si>
  <si>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</si>
  <si>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</si>
  <si>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</si>
  <si>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</si>
  <si>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</si>
  <si>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</si>
  <si>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</si>
  <si>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</si>
  <si>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</si>
  <si>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</si>
  <si>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</si>
  <si>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</si>
  <si>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</si>
  <si>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</si>
  <si>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</si>
  <si>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</si>
  <si>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</si>
  <si>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</si>
  <si>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</si>
  <si>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</si>
  <si>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</si>
  <si>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</si>
  <si>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</si>
  <si>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</si>
  <si>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</si>
  <si>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</si>
  <si>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</si>
  <si>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</si>
  <si>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</si>
  <si>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</si>
  <si>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</si>
  <si>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</si>
  <si>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</si>
  <si>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</si>
  <si>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</si>
  <si>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</si>
  <si>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</si>
  <si>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</si>
  <si>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</si>
  <si>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</si>
  <si>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</si>
  <si>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</si>
  <si>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</si>
  <si>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</si>
  <si>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</si>
  <si>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</si>
  <si>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</si>
  <si>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</si>
  <si>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</si>
  <si>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</si>
  <si>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</si>
  <si>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</si>
  <si>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</si>
  <si>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</si>
  <si>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</si>
  <si>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</si>
  <si>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</si>
  <si>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</si>
  <si>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</si>
  <si>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</si>
  <si>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</si>
  <si>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</si>
  <si>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</si>
  <si>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</si>
  <si>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</si>
  <si>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</si>
  <si>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</si>
  <si>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</si>
  <si>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</si>
  <si>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</si>
  <si>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</si>
  <si>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</si>
  <si>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</si>
  <si>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</si>
  <si>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</si>
  <si>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</si>
  <si>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</si>
  <si>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</si>
  <si>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</si>
  <si>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</si>
  <si>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</si>
  <si>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</si>
  <si>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</si>
  <si>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</si>
  <si>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</si>
  <si>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</si>
  <si>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</si>
  <si>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</si>
  <si>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</si>
  <si>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</si>
  <si>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</si>
  <si>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</si>
  <si>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</si>
  <si>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</si>
  <si>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</si>
  <si>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</si>
  <si>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</si>
  <si>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</si>
  <si>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</si>
  <si>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</si>
  <si>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</si>
  <si>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</si>
  <si>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</si>
  <si>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</si>
  <si>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</si>
  <si>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</si>
  <si>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</si>
  <si>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</si>
  <si>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</si>
  <si>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</si>
  <si>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</si>
  <si>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</si>
  <si>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</si>
  <si>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</si>
  <si>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</si>
  <si>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</si>
  <si>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</si>
  <si>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</si>
  <si>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</si>
  <si>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</si>
  <si>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</si>
  <si>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</si>
  <si>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</si>
  <si>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</si>
  <si>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</si>
  <si>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</si>
  <si>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</si>
  <si>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</si>
  <si>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</si>
  <si>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</si>
  <si>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</si>
  <si>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</si>
  <si>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</si>
  <si>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</si>
  <si>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</si>
  <si>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</si>
  <si>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</si>
  <si>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</si>
  <si>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</si>
  <si>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</si>
  <si>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</si>
  <si>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</si>
  <si>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</si>
  <si>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</si>
  <si>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</si>
  <si>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</si>
  <si>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</si>
  <si>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</si>
  <si>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</si>
  <si>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</si>
  <si>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</si>
  <si>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</si>
  <si>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</si>
  <si>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</si>
  <si>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</si>
  <si>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</si>
  <si>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</si>
  <si>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</si>
  <si>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</si>
  <si>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</si>
  <si>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</si>
  <si>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</si>
  <si>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</si>
  <si>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</si>
  <si>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</si>
  <si>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</si>
  <si>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</si>
  <si>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</si>
  <si>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</si>
  <si>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</si>
  <si>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</si>
  <si>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</si>
  <si>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</si>
  <si>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</si>
  <si>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</si>
  <si>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</si>
  <si>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</si>
  <si>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</si>
  <si>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</si>
  <si>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</si>
  <si>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</si>
  <si>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</si>
  <si>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</si>
  <si>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</si>
  <si>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</si>
  <si>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</si>
  <si>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</si>
  <si>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</si>
  <si>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</si>
  <si>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</si>
  <si>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</si>
  <si>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</si>
  <si>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</si>
  <si>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</si>
  <si>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</si>
  <si>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</si>
  <si>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</si>
  <si>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</si>
  <si>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</si>
  <si>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</si>
  <si>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</si>
  <si>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</si>
  <si>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</si>
  <si>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</si>
  <si>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</si>
  <si>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</si>
  <si>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</si>
  <si>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</si>
  <si>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</si>
  <si>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</si>
  <si>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</si>
  <si>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</si>
  <si>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</si>
  <si>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</si>
  <si>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</si>
  <si>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</si>
  <si>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</si>
  <si>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</si>
  <si>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</si>
  <si>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</si>
  <si>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</si>
  <si>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</si>
  <si>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</si>
  <si>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</si>
  <si>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</si>
  <si>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</si>
  <si>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</si>
  <si>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</si>
  <si>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</si>
  <si>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</si>
  <si>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</si>
  <si>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</si>
  <si>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</si>
  <si>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</si>
  <si>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</si>
  <si>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</si>
  <si>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</si>
  <si>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</si>
  <si>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</si>
  <si>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</si>
  <si>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</si>
  <si>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</si>
  <si>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</si>
  <si>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</si>
  <si>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</si>
  <si>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</si>
  <si>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</si>
  <si>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</si>
  <si>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</si>
  <si>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</si>
  <si>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</si>
  <si>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</si>
  <si>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</si>
  <si>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</si>
  <si>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</si>
  <si>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</si>
  <si>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</si>
  <si>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</si>
  <si>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</si>
  <si>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</si>
  <si>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</si>
  <si>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</si>
  <si>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</si>
  <si>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</si>
  <si>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</si>
  <si>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</si>
  <si>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</si>
  <si>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</si>
  <si>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</si>
  <si>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</si>
  <si>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</si>
  <si>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</si>
  <si>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</si>
  <si>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</si>
  <si>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</si>
  <si>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</si>
  <si>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</si>
  <si>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</si>
  <si>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</si>
  <si>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</si>
  <si>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</si>
  <si>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</si>
  <si>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</si>
  <si>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</si>
  <si>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</si>
  <si>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</si>
  <si>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</si>
  <si>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</si>
  <si>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</si>
  <si>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</si>
  <si>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</si>
  <si>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</si>
  <si>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</si>
  <si>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</si>
  <si>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</si>
  <si>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</si>
  <si>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</si>
  <si>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</si>
  <si>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</si>
  <si>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</si>
  <si>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</si>
  <si>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</si>
  <si>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</si>
  <si>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</si>
  <si>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</si>
  <si>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</si>
  <si>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</si>
  <si>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</si>
  <si>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</si>
  <si>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</si>
  <si>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</si>
  <si>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</si>
  <si>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</si>
  <si>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</si>
  <si>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</si>
  <si>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</si>
  <si>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</si>
  <si>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</si>
  <si>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</si>
  <si>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</si>
  <si>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</si>
  <si>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</si>
  <si>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</si>
  <si>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</si>
  <si>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</si>
  <si>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</si>
  <si>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</si>
  <si>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</si>
  <si>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</si>
  <si>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</si>
  <si>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</si>
  <si>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</si>
  <si>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</si>
  <si>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</si>
  <si>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</si>
  <si>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</si>
  <si>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</si>
  <si>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</si>
  <si>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</si>
  <si>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</si>
  <si>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</si>
  <si>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</si>
  <si>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</si>
  <si>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</si>
  <si>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</si>
  <si>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</si>
  <si>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</si>
  <si>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</si>
  <si>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</si>
  <si>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</si>
  <si>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</si>
  <si>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</si>
  <si>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</si>
  <si>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</si>
  <si>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</si>
  <si>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</si>
  <si>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</si>
  <si>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</si>
  <si>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</si>
  <si>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</si>
  <si>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</si>
  <si>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</si>
  <si>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</si>
  <si>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</si>
  <si>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</si>
  <si>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</si>
  <si>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</si>
  <si>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</si>
  <si>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</si>
  <si>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</si>
  <si>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</si>
  <si>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</si>
  <si>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</si>
  <si>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</si>
  <si>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</si>
  <si>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</si>
  <si>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</si>
  <si>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</si>
  <si>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</si>
  <si>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</si>
  <si>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</si>
  <si>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</si>
  <si>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</si>
  <si>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</si>
  <si>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</si>
  <si>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</si>
  <si>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</si>
  <si>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</si>
  <si>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</si>
  <si>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</si>
  <si>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</si>
  <si>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</si>
  <si>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</si>
  <si>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</si>
  <si>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</si>
  <si>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</si>
  <si>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</si>
  <si>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</si>
  <si>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</si>
  <si>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</si>
  <si>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</si>
  <si>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</si>
  <si>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</si>
  <si>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</si>
  <si>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</si>
  <si>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</si>
  <si>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</si>
  <si>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</si>
  <si>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</si>
  <si>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</si>
  <si>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</si>
  <si>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</si>
  <si>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</si>
  <si>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</si>
  <si>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</si>
  <si>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</si>
  <si>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</si>
  <si>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</si>
  <si>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</si>
  <si>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</si>
  <si>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</si>
  <si>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</si>
  <si>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</si>
  <si>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</si>
  <si>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</si>
  <si>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</si>
  <si>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</si>
  <si>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</si>
  <si>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</si>
  <si>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</si>
  <si>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</si>
  <si>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</si>
  <si>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</si>
  <si>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</si>
  <si>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</si>
  <si>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</si>
  <si>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</si>
  <si>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</si>
  <si>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</si>
  <si>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</si>
  <si>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</si>
  <si>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</si>
  <si>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</si>
  <si>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</si>
  <si>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</si>
  <si>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</si>
  <si>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</si>
  <si>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</si>
  <si>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</si>
  <si>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</si>
  <si>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</si>
  <si>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</si>
  <si>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</si>
  <si>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</si>
  <si>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</si>
  <si>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</si>
  <si>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</si>
  <si>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</si>
  <si>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</si>
  <si>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</si>
  <si>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</si>
  <si>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</si>
  <si>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</si>
  <si>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</si>
  <si>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</si>
  <si>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</si>
  <si>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</si>
  <si>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</si>
  <si>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</si>
  <si>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</si>
  <si>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</si>
  <si>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</si>
  <si>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</si>
  <si>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</si>
  <si>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</si>
  <si>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</si>
  <si>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</si>
  <si>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</si>
  <si>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</si>
  <si>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</si>
  <si>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</si>
  <si>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</si>
  <si>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</si>
  <si>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</si>
  <si>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</si>
  <si>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</si>
  <si>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</si>
  <si>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</si>
  <si>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</si>
  <si>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</si>
  <si>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</si>
  <si>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</si>
  <si>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</si>
  <si>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</si>
  <si>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</si>
  <si>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</si>
  <si>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</si>
  <si>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</si>
  <si>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</si>
  <si>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</si>
  <si>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</si>
  <si>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</si>
  <si>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</si>
  <si>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</si>
  <si>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</si>
  <si>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</si>
  <si>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</si>
  <si>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</si>
  <si>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</si>
  <si>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</si>
  <si>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</si>
  <si>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</si>
  <si>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</si>
  <si>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</si>
  <si>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</si>
  <si>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</si>
  <si>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</si>
  <si>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</si>
  <si>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</si>
  <si>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</si>
  <si>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</si>
  <si>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</si>
  <si>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</si>
  <si>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</si>
  <si>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</si>
  <si>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</si>
  <si>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</si>
  <si>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</si>
  <si>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</si>
  <si>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</si>
  <si>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</si>
  <si>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</si>
  <si>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</si>
  <si>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</si>
  <si>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</si>
  <si>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</si>
  <si>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</si>
  <si>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</si>
  <si>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</si>
  <si>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</si>
  <si>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</si>
  <si>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</si>
  <si>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</si>
  <si>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</si>
  <si>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</si>
  <si>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</si>
  <si>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</si>
  <si>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</si>
  <si>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</si>
  <si>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</si>
  <si>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</si>
  <si>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</si>
  <si>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</si>
  <si>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</si>
  <si>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</si>
  <si>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</si>
  <si>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</si>
  <si>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</si>
  <si>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</si>
  <si>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</si>
  <si>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</si>
  <si>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</si>
  <si>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</si>
  <si>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</si>
  <si>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</si>
  <si>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</si>
  <si>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</si>
  <si>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</si>
  <si>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</si>
  <si>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</si>
  <si>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</si>
  <si>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</si>
  <si>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</si>
  <si>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</si>
  <si>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</si>
  <si>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</si>
  <si>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</si>
  <si>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</si>
  <si>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</si>
  <si>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</si>
  <si>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</si>
  <si>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</si>
  <si>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</si>
  <si>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</si>
  <si>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</si>
  <si>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</si>
  <si>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</si>
  <si>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</si>
  <si>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</si>
  <si>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</si>
  <si>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</si>
  <si>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</si>
  <si>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</si>
  <si>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</si>
  <si>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</si>
  <si>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</si>
  <si>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</si>
  <si>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</si>
  <si>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</si>
  <si>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</si>
  <si>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</si>
  <si>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</si>
  <si>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</si>
  <si>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</si>
  <si>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</si>
  <si>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</si>
  <si>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</si>
  <si>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</si>
  <si>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</si>
  <si>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</si>
  <si>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</si>
  <si>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</si>
  <si>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</si>
  <si>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</si>
  <si>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</si>
  <si>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</si>
  <si>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</si>
  <si>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</si>
  <si>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</si>
  <si>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</si>
  <si>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</si>
  <si>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</si>
  <si>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</si>
  <si>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</si>
  <si>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</si>
  <si>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</si>
  <si>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</si>
  <si>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</si>
  <si>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</si>
  <si>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</si>
  <si>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</si>
  <si>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</si>
  <si>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</si>
  <si>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</si>
  <si>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</si>
  <si>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</si>
  <si>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</si>
  <si>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</si>
  <si>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</si>
  <si>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</si>
  <si>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</si>
  <si>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</si>
  <si>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</si>
  <si>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</si>
  <si>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</si>
  <si>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</si>
  <si>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</si>
  <si>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</si>
  <si>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</si>
  <si>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</si>
  <si>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</si>
  <si>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</si>
  <si>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</si>
  <si>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</si>
  <si>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</si>
  <si>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</si>
  <si>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</si>
  <si>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</si>
  <si>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</si>
  <si>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</si>
  <si>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</si>
  <si>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</si>
  <si>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</si>
  <si>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</si>
  <si>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</si>
  <si>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</si>
  <si>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</si>
  <si>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</si>
  <si>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</si>
  <si>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</si>
  <si>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</si>
  <si>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</si>
  <si>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</si>
  <si>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</si>
  <si>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</si>
  <si>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</si>
  <si>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</si>
  <si>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</si>
  <si>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</si>
  <si>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</si>
  <si>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</si>
  <si>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</si>
  <si>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</si>
  <si>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</si>
  <si>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</si>
  <si>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</si>
  <si>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</si>
  <si>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</si>
  <si>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</si>
  <si>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</si>
  <si>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</si>
  <si>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</si>
  <si>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</si>
  <si>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</si>
  <si>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</si>
  <si>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</si>
  <si>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</si>
  <si>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</si>
  <si>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</si>
  <si>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</si>
  <si>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</si>
  <si>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</si>
  <si>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</si>
  <si>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</si>
  <si>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</si>
  <si>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</si>
  <si>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</si>
  <si>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</si>
  <si>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</si>
  <si>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</si>
  <si>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</si>
  <si>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</si>
  <si>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</si>
  <si>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</si>
  <si>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</si>
  <si>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</si>
  <si>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</si>
  <si>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</si>
  <si>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</si>
  <si>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</si>
  <si>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</si>
  <si>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</si>
  <si>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</si>
  <si>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</si>
  <si>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</si>
  <si>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</si>
  <si>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</si>
  <si>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</si>
  <si>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</si>
  <si>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</si>
  <si>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</si>
  <si>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</si>
  <si>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</si>
  <si>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</si>
  <si>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</si>
  <si>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</si>
  <si>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</si>
  <si>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</si>
  <si>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</si>
  <si>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</si>
  <si>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</si>
  <si>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</si>
  <si>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</si>
  <si>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</si>
  <si>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</si>
  <si>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</si>
  <si>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</si>
  <si>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</si>
  <si>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</si>
  <si>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</si>
  <si>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</si>
  <si>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</si>
  <si>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</si>
  <si>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</si>
  <si>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</si>
  <si>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</si>
  <si>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</si>
  <si>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</si>
  <si>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</si>
  <si>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</si>
  <si>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</si>
  <si>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</si>
  <si>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</si>
  <si>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</si>
  <si>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</si>
  <si>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</si>
  <si>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</si>
  <si>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</si>
  <si>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</si>
  <si>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</si>
  <si>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</si>
  <si>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</si>
  <si>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</si>
  <si>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</si>
  <si>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</si>
  <si>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</si>
  <si>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</si>
  <si>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</si>
  <si>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</si>
  <si>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</si>
  <si>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</si>
  <si>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</si>
  <si>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</si>
  <si>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</si>
  <si>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</si>
  <si>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</si>
  <si>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</si>
  <si>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</si>
  <si>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</si>
  <si>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</si>
  <si>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</si>
  <si>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</si>
  <si>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</si>
  <si>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</si>
  <si>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</si>
  <si>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</si>
  <si>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</si>
  <si>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</si>
  <si>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</si>
  <si>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</si>
  <si>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</si>
  <si>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</si>
  <si>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</si>
  <si>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</si>
  <si>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</si>
  <si>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</si>
  <si>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</si>
  <si>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</si>
  <si>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</si>
  <si>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</si>
  <si>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</si>
  <si>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</si>
  <si>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</si>
  <si>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</si>
  <si>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</si>
  <si>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</si>
  <si>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</si>
  <si>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</si>
  <si>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</si>
  <si>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</si>
  <si>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</si>
  <si>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</si>
  <si>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</si>
  <si>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</si>
  <si>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</si>
  <si>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</si>
  <si>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</si>
  <si>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</si>
  <si>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</si>
  <si>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</si>
  <si>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</si>
  <si>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</si>
  <si>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</si>
  <si>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</si>
  <si>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</si>
  <si>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</si>
  <si>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</si>
  <si>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</si>
  <si>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</si>
  <si>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</si>
  <si>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</si>
  <si>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</si>
  <si>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</si>
  <si>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</si>
  <si>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</si>
  <si>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</si>
  <si>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</si>
  <si>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</si>
  <si>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</si>
  <si>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</si>
  <si>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</si>
  <si>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</si>
  <si>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</si>
  <si>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</si>
  <si>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</si>
  <si>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</si>
  <si>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</si>
  <si>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</si>
  <si>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</si>
  <si>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</si>
  <si>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</si>
  <si>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</si>
  <si>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</si>
  <si>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</si>
  <si>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</si>
  <si>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</si>
  <si>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</si>
  <si>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</si>
  <si>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</si>
  <si>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</si>
  <si>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</si>
  <si>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</si>
  <si>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</si>
  <si>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</si>
  <si>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</si>
  <si>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</si>
  <si>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</si>
  <si>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</si>
  <si>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</si>
  <si>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</si>
  <si>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</si>
  <si>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</si>
  <si>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</si>
  <si>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</si>
  <si>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</si>
  <si>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</si>
  <si>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</si>
  <si>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</si>
  <si>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</si>
  <si>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</si>
  <si>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</si>
  <si>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</si>
  <si>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</si>
  <si>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</si>
  <si>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</si>
  <si>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</si>
  <si>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</si>
  <si>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</si>
  <si>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</si>
  <si>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</si>
  <si>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</si>
  <si>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</si>
  <si>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</si>
  <si>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</si>
  <si>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</si>
  <si>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</si>
  <si>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</si>
  <si>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</si>
  <si>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</si>
  <si>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</si>
  <si>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</si>
  <si>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</si>
  <si>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</si>
  <si>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</si>
  <si>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</si>
  <si>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</si>
  <si>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</si>
  <si>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</si>
  <si>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</si>
  <si>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</si>
  <si>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</si>
  <si>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</si>
  <si>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</si>
  <si>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</si>
  <si>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</si>
  <si>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</si>
  <si>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</si>
  <si>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</si>
  <si>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</si>
  <si>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</si>
  <si>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</si>
  <si>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</si>
  <si>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</si>
  <si>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</si>
  <si>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</si>
  <si>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</si>
  <si>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</si>
  <si>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</si>
  <si>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</si>
  <si>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</si>
  <si>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</si>
  <si>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</si>
  <si>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</si>
  <si>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</si>
  <si>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</si>
  <si>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</si>
  <si>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</si>
  <si>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</si>
  <si>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</si>
  <si>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</si>
  <si>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</si>
  <si>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</si>
  <si>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</si>
  <si>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</si>
  <si>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</si>
  <si>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</si>
  <si>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</si>
  <si>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</si>
  <si>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</si>
  <si>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</si>
  <si>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</si>
  <si>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</si>
  <si>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</si>
  <si>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</si>
  <si>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</si>
  <si>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</si>
  <si>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</si>
  <si>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</si>
  <si>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</si>
  <si>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</si>
  <si>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</si>
  <si>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</si>
  <si>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</si>
  <si>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</si>
  <si>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</si>
  <si>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</si>
  <si>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</si>
  <si>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</si>
  <si>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</si>
  <si>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</si>
  <si>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</si>
  <si>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</si>
  <si>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</si>
  <si>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</si>
  <si>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</si>
  <si>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</si>
  <si>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</si>
  <si>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</si>
  <si>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</si>
  <si>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</si>
  <si>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</si>
  <si>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</si>
  <si>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</si>
  <si>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</si>
  <si>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</si>
  <si>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</si>
  <si>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</si>
  <si>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</si>
  <si>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</si>
  <si>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</si>
  <si>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</si>
  <si>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</si>
  <si>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</si>
  <si>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</si>
  <si>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</si>
  <si>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</si>
  <si>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</si>
  <si>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</si>
  <si>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</si>
  <si>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</si>
  <si>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</si>
  <si>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</si>
  <si>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</si>
  <si>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</si>
  <si>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</si>
  <si>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</si>
  <si>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</si>
  <si>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</si>
  <si>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</si>
  <si>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</si>
  <si>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</si>
  <si>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</si>
  <si>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</si>
  <si>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</si>
  <si>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</si>
  <si>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</si>
  <si>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</si>
  <si>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</si>
  <si>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</si>
  <si>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</si>
  <si>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</si>
  <si>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</si>
  <si>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</si>
  <si>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</si>
  <si>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</si>
  <si>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</si>
  <si>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</si>
  <si>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</si>
  <si>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</si>
  <si>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</si>
  <si>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</si>
  <si>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</si>
  <si>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</si>
  <si>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</si>
  <si>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</si>
  <si>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</si>
  <si>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</si>
  <si>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</si>
  <si>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</si>
  <si>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</si>
  <si>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</si>
  <si>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</si>
  <si>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</si>
  <si>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</si>
  <si>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</si>
  <si>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</si>
  <si>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</si>
  <si>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</si>
  <si>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</si>
  <si>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</si>
  <si>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</si>
  <si>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</si>
  <si>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</si>
  <si>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</si>
  <si>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</si>
  <si>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</si>
  <si>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</si>
  <si>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</si>
  <si>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</si>
  <si>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</si>
  <si>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</si>
  <si>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</si>
  <si>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</si>
  <si>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</si>
  <si>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</si>
  <si>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</si>
  <si>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</si>
  <si>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</si>
  <si>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</si>
  <si>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</si>
  <si>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</si>
  <si>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</si>
  <si>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</si>
  <si>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</si>
  <si>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</si>
  <si>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</si>
  <si>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</si>
  <si>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</si>
  <si>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</si>
  <si>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</si>
  <si>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</si>
  <si>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</si>
  <si>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</si>
  <si>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</si>
  <si>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</si>
  <si>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</si>
  <si>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</si>
  <si>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</si>
  <si>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</si>
  <si>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</si>
  <si>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</si>
  <si>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</si>
  <si>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</si>
  <si>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</si>
  <si>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</si>
  <si>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</si>
  <si>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</si>
  <si>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</si>
  <si>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</si>
  <si>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</si>
  <si>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</si>
  <si>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</si>
  <si>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</si>
  <si>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</si>
  <si>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</si>
  <si>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</si>
  <si>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</si>
  <si>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</si>
  <si>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</si>
  <si>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</si>
  <si>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</si>
  <si>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</si>
  <si>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</si>
  <si>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</si>
  <si>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</si>
  <si>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</si>
  <si>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</si>
  <si>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</si>
  <si>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</si>
  <si>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</si>
  <si>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</si>
  <si>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</si>
  <si>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</si>
  <si>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</si>
  <si>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</si>
  <si>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</si>
  <si>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</si>
  <si>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</si>
  <si>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</si>
  <si>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</si>
  <si>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</si>
  <si>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</si>
  <si>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</si>
  <si>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</si>
  <si>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</si>
  <si>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</si>
  <si>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</si>
  <si>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</si>
  <si>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</si>
  <si>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</si>
  <si>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</si>
  <si>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</si>
  <si>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</si>
  <si>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</si>
  <si>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</si>
  <si>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</si>
  <si>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</si>
  <si>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</si>
  <si>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</si>
  <si>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</si>
  <si>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</si>
  <si>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</si>
  <si>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</si>
  <si>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</si>
  <si>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</si>
  <si>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</si>
  <si>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</si>
  <si>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</si>
  <si>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</si>
  <si>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</si>
  <si>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</si>
  <si>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</si>
  <si>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</si>
  <si>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</si>
  <si>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</si>
  <si>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</si>
  <si>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</si>
  <si>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</si>
  <si>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</si>
  <si>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</si>
  <si>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</si>
  <si>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</si>
  <si>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</si>
  <si>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</si>
  <si>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</si>
  <si>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</si>
  <si>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</si>
  <si>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</si>
  <si>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</si>
  <si>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</si>
  <si>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</si>
  <si>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</si>
  <si>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</si>
  <si>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</si>
  <si>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</si>
  <si>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</si>
  <si>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</si>
  <si>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</si>
  <si>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</si>
  <si>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</si>
  <si>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</si>
  <si>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</si>
  <si>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</si>
  <si>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</si>
  <si>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</si>
  <si>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</si>
  <si>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</si>
  <si>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</si>
  <si>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</si>
  <si>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</si>
  <si>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</si>
  <si>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</si>
  <si>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</si>
  <si>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</si>
  <si>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</si>
  <si>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</si>
  <si>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</si>
  <si>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</si>
  <si>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</si>
  <si>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</si>
  <si>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</si>
  <si>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</si>
  <si>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</si>
  <si>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</si>
  <si>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</si>
  <si>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</si>
  <si>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</si>
  <si>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</si>
  <si>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</si>
  <si>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</si>
  <si>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</si>
  <si>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</si>
  <si>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</si>
  <si>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</si>
  <si>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</si>
  <si>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</si>
  <si>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</si>
  <si>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</si>
  <si>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</si>
  <si>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</si>
  <si>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</si>
  <si>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</si>
  <si>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</si>
  <si>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</si>
  <si>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</si>
  <si>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</si>
  <si>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</si>
  <si>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</si>
  <si>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</si>
  <si>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</si>
  <si>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</si>
  <si>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</si>
  <si>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</si>
  <si>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</si>
  <si>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</si>
  <si>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</si>
  <si>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</si>
  <si>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</si>
  <si>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</si>
  <si>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</si>
  <si>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</si>
  <si>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</si>
  <si>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</si>
  <si>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</si>
  <si>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</si>
  <si>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</si>
  <si>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</si>
  <si>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</si>
  <si>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</si>
  <si>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</si>
  <si>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</si>
  <si>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</si>
  <si>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</si>
  <si>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</si>
  <si>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</si>
  <si>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</si>
  <si>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</si>
  <si>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</si>
  <si>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</si>
  <si>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</si>
  <si>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</si>
  <si>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</si>
  <si>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</si>
  <si>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</si>
  <si>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</si>
  <si>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</si>
  <si>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</si>
  <si>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</si>
  <si>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</si>
  <si>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</si>
  <si>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</si>
  <si>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</si>
  <si>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</si>
  <si>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</si>
  <si>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</si>
  <si>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</si>
  <si>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</si>
  <si>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</si>
  <si>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</si>
  <si>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</si>
  <si>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</si>
  <si>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</si>
  <si>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</si>
  <si>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</si>
  <si>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</si>
  <si>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</si>
  <si>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</si>
  <si>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</si>
  <si>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</si>
  <si>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</si>
  <si>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</si>
  <si>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</si>
  <si>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</si>
  <si>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</si>
  <si>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</si>
  <si>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</si>
  <si>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</si>
  <si>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</si>
  <si>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</si>
  <si>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</si>
  <si>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</si>
  <si>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</si>
  <si>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</si>
  <si>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</si>
  <si>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</si>
  <si>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</si>
  <si>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</si>
  <si>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</si>
  <si>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</si>
  <si>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</si>
  <si>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</si>
  <si>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</si>
  <si>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</si>
  <si>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</si>
  <si>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</si>
  <si>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</si>
  <si>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</si>
  <si>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</si>
  <si>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</si>
  <si>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</si>
  <si>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</si>
  <si>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</si>
  <si>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</si>
  <si>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</si>
  <si>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</si>
  <si>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</si>
  <si>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</si>
  <si>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</si>
  <si>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</si>
  <si>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</si>
  <si>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</si>
  <si>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</si>
  <si>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</si>
  <si>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</si>
  <si>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</si>
  <si>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</si>
  <si>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</si>
  <si>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</si>
  <si>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</si>
  <si>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</si>
  <si>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</si>
  <si>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</si>
  <si>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</si>
  <si>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</si>
  <si>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</si>
  <si>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</si>
  <si>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</si>
  <si>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</si>
  <si>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</si>
  <si>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</si>
  <si>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</si>
  <si>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</si>
  <si>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</si>
  <si>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</si>
  <si>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</si>
  <si>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</si>
  <si>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</si>
  <si>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</si>
  <si>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</si>
  <si>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</si>
  <si>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</si>
  <si>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</si>
  <si>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</si>
  <si>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</si>
  <si>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</si>
  <si>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</si>
  <si>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</si>
  <si>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</si>
  <si>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</si>
  <si>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</si>
  <si>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</si>
  <si>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</si>
  <si>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</si>
  <si>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</si>
  <si>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</si>
  <si>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</si>
  <si>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</si>
  <si>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</si>
  <si>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</si>
  <si>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</si>
  <si>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</si>
  <si>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</si>
  <si>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</si>
  <si>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</si>
  <si>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</si>
  <si>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</si>
  <si>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</si>
  <si>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</si>
  <si>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</si>
  <si>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</si>
  <si>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</si>
  <si>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</si>
  <si>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</si>
  <si>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</si>
  <si>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</si>
  <si>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</si>
  <si>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</si>
  <si>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</si>
  <si>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</si>
  <si>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</si>
  <si>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</si>
  <si>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</si>
  <si>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</si>
  <si>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</si>
  <si>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</si>
  <si>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</si>
  <si>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</si>
  <si>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</si>
  <si>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</si>
  <si>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</si>
  <si>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</si>
  <si>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</si>
  <si>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</si>
  <si>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</si>
  <si>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</si>
  <si>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</si>
  <si>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</si>
  <si>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</si>
  <si>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</si>
  <si>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</si>
  <si>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</si>
  <si>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</si>
  <si>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</si>
  <si>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</si>
  <si>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</si>
  <si>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</si>
  <si>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</si>
  <si>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</si>
  <si>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</si>
  <si>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</si>
  <si>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</si>
  <si>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</si>
  <si>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</si>
  <si>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</si>
  <si>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</si>
  <si>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</si>
  <si>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</si>
  <si>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</si>
  <si>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</si>
  <si>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</si>
  <si>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</si>
  <si>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</si>
  <si>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</si>
  <si>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</si>
  <si>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</si>
  <si>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</si>
  <si>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</si>
  <si>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</si>
  <si>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</si>
  <si>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</si>
  <si>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</si>
  <si>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</si>
  <si>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</si>
  <si>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</si>
  <si>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</si>
  <si>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</si>
  <si>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</si>
  <si>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</si>
  <si>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</si>
  <si>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</si>
  <si>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</si>
  <si>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</si>
  <si>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</si>
  <si>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</si>
  <si>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</si>
  <si>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</si>
  <si>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</si>
  <si>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</si>
  <si>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</si>
  <si>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</si>
  <si>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</si>
  <si>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</si>
  <si>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</si>
  <si>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</si>
  <si>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</si>
  <si>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</si>
  <si>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</si>
  <si>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</si>
  <si>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</si>
  <si>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</si>
  <si>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</si>
  <si>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</si>
  <si>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</si>
  <si>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</si>
  <si>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</si>
  <si>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</si>
  <si>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</si>
  <si>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</si>
  <si>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</si>
  <si>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</si>
  <si>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</si>
  <si>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</si>
  <si>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</si>
  <si>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</si>
  <si>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</si>
  <si>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</si>
  <si>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</si>
  <si>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</si>
  <si>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</si>
  <si>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</si>
  <si>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</si>
  <si>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</si>
  <si>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</si>
  <si>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</si>
  <si>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</si>
  <si>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</si>
  <si>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</si>
  <si>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</si>
  <si>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</si>
  <si>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</si>
  <si>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</si>
  <si>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</si>
  <si>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</si>
  <si>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</si>
  <si>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</si>
  <si>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</si>
  <si>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</si>
  <si>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</si>
  <si>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</si>
  <si>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</si>
  <si>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</si>
  <si>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</si>
  <si>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</si>
  <si>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</si>
  <si>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</si>
  <si>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</si>
  <si>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</si>
  <si>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</si>
  <si>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</si>
  <si>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</si>
  <si>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</si>
  <si>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</si>
  <si>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</si>
  <si>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</si>
  <si>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</si>
  <si>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</si>
  <si>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</si>
  <si>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</si>
  <si>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</si>
  <si>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</si>
  <si>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</si>
  <si>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</si>
  <si>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</si>
  <si>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</si>
  <si>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</si>
  <si>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</si>
  <si>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</si>
  <si>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</si>
  <si>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</si>
  <si>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</si>
  <si>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</si>
  <si>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</si>
  <si>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</si>
  <si>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</si>
  <si>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</si>
  <si>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</si>
  <si>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</si>
  <si>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</si>
  <si>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</si>
  <si>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</si>
  <si>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</si>
  <si>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</si>
  <si>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</si>
  <si>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</si>
  <si>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</si>
  <si>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</si>
  <si>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</si>
  <si>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</si>
  <si>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</si>
  <si>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</si>
  <si>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</si>
  <si>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</si>
  <si>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</si>
  <si>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</si>
  <si>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</si>
  <si>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</si>
  <si>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</si>
  <si>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</si>
  <si>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</si>
  <si>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</si>
  <si>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</si>
  <si>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</si>
  <si>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</si>
  <si>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</si>
  <si>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</si>
  <si>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</si>
  <si>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</si>
  <si>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</si>
  <si>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</si>
  <si>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</si>
  <si>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</si>
  <si>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</si>
  <si>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</si>
  <si>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</si>
  <si>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</si>
  <si>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</si>
  <si>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</si>
  <si>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</si>
  <si>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</si>
  <si>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</si>
  <si>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</si>
  <si>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</si>
  <si>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</si>
  <si>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</si>
  <si>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</si>
  <si>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</si>
  <si>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</si>
  <si>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</si>
  <si>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</si>
  <si>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</si>
  <si>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</si>
  <si>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</si>
  <si>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</si>
  <si>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</si>
  <si>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</si>
  <si>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</si>
  <si>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</si>
  <si>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</si>
  <si>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</si>
  <si>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</si>
  <si>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</si>
  <si>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</si>
  <si>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</si>
  <si>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</si>
  <si>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</si>
  <si>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</si>
  <si>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</si>
  <si>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</si>
  <si>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</si>
  <si>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</si>
  <si>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</si>
  <si>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</si>
  <si>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</si>
  <si>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</si>
  <si>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</si>
  <si>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</si>
  <si>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</si>
  <si>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</si>
  <si>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</si>
  <si>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</si>
  <si>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</si>
  <si>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</si>
  <si>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</si>
  <si>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</si>
  <si>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</si>
  <si>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</si>
  <si>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</si>
  <si>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</si>
  <si>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</si>
  <si>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</si>
  <si>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</si>
  <si>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</si>
  <si>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</si>
  <si>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</si>
  <si>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</si>
  <si>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</si>
  <si>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</si>
  <si>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</si>
  <si>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</si>
  <si>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</si>
  <si>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</si>
  <si>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</si>
  <si>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</si>
  <si>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</si>
  <si>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</si>
  <si>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</si>
  <si>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</si>
  <si>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</si>
  <si>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</si>
  <si>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</si>
  <si>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</si>
  <si>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</si>
  <si>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</si>
  <si>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</si>
  <si>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</si>
  <si>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</si>
  <si>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</si>
  <si>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</si>
  <si>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</si>
  <si>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</si>
  <si>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</si>
  <si>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</si>
  <si>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</si>
  <si>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</si>
  <si>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</si>
  <si>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</si>
  <si>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</si>
  <si>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</si>
  <si>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</si>
  <si>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</si>
  <si>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</si>
  <si>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</si>
  <si>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</si>
  <si>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</si>
  <si>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</si>
  <si>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</si>
  <si>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</si>
  <si>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</si>
  <si>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</si>
  <si>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</si>
  <si>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</si>
  <si>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</si>
  <si>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</si>
  <si>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</si>
  <si>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</si>
  <si>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</si>
  <si>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</si>
  <si>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</si>
  <si>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</si>
  <si>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</si>
  <si>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</si>
  <si>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</si>
  <si>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</si>
  <si>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</si>
  <si>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</si>
  <si>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</si>
  <si>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</si>
  <si>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</si>
  <si>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</si>
  <si>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</si>
  <si>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</si>
  <si>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</si>
  <si>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</si>
  <si>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</si>
  <si>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</si>
  <si>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</si>
  <si>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</si>
  <si>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</si>
  <si>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</si>
  <si>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</si>
  <si>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</si>
  <si>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</si>
  <si>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</si>
  <si>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</si>
  <si>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</si>
  <si>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</si>
  <si>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</si>
  <si>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</si>
  <si>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</si>
  <si>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</si>
  <si>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</si>
  <si>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</si>
  <si>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</si>
  <si>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</si>
  <si>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</si>
  <si>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</si>
  <si>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</si>
  <si>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</si>
  <si>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</si>
  <si>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</si>
  <si>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</si>
  <si>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</si>
  <si>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</si>
  <si>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</si>
  <si>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</si>
  <si>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</si>
  <si>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</si>
  <si>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</si>
  <si>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</si>
  <si>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</si>
  <si>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</si>
  <si>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</si>
  <si>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</si>
  <si>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</si>
  <si>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</si>
  <si>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</si>
  <si>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</si>
  <si>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</si>
  <si>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</si>
  <si>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</si>
  <si>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</si>
  <si>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</si>
  <si>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</si>
  <si>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</si>
  <si>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</si>
  <si>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</si>
  <si>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</si>
  <si>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</si>
  <si>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</si>
  <si>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</si>
  <si>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</si>
  <si>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</si>
  <si>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</si>
  <si>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</si>
  <si>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</si>
  <si>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</si>
  <si>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</si>
  <si>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</si>
  <si>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</si>
  <si>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</si>
  <si>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</si>
  <si>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</si>
  <si>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</si>
  <si>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</si>
  <si>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</si>
  <si>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</si>
  <si>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</si>
  <si>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</si>
  <si>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</si>
  <si>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</si>
  <si>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</si>
  <si>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</si>
  <si>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</si>
  <si>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</si>
  <si>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</si>
  <si>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</si>
  <si>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</si>
  <si>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</si>
  <si>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</si>
  <si>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</si>
  <si>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</si>
  <si>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</si>
  <si>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</si>
  <si>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</si>
  <si>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</si>
  <si>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</si>
  <si>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</si>
  <si>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</si>
  <si>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</si>
  <si>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</si>
  <si>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</si>
  <si>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</si>
  <si>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</si>
  <si>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</si>
  <si>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</si>
  <si>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</si>
  <si>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</si>
  <si>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</si>
  <si>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</si>
  <si>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</si>
  <si>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</si>
  <si>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</si>
  <si>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</si>
  <si>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</si>
  <si>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</si>
  <si>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</si>
  <si>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</si>
  <si>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</si>
  <si>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</si>
  <si>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</si>
  <si>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</si>
  <si>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</si>
  <si>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</si>
  <si>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</si>
  <si>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</si>
  <si>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</si>
  <si>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</si>
  <si>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</si>
  <si>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</si>
  <si>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</si>
  <si>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</si>
  <si>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</si>
  <si>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</si>
  <si>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</si>
  <si>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</si>
  <si>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</si>
  <si>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</si>
  <si>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</si>
  <si>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</si>
  <si>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</si>
  <si>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</si>
  <si>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</si>
  <si>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</si>
  <si>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</si>
  <si>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</si>
  <si>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</si>
  <si>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</si>
  <si>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</si>
  <si>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</si>
  <si>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</si>
  <si>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</si>
  <si>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</si>
  <si>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</si>
  <si>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</si>
  <si>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</si>
  <si>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</si>
  <si>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</si>
  <si>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</si>
  <si>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</si>
  <si>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</si>
  <si>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</si>
  <si>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</si>
  <si>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</si>
  <si>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</si>
  <si>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</si>
  <si>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</si>
  <si>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</si>
  <si>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</si>
  <si>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</si>
  <si>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</si>
  <si>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</si>
  <si>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</si>
  <si>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</si>
  <si>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</si>
  <si>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</si>
  <si>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</si>
  <si>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</si>
  <si>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</si>
  <si>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</si>
  <si>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</si>
  <si>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</si>
  <si>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</si>
  <si>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</si>
  <si>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</si>
  <si>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</si>
  <si>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</si>
  <si>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</si>
  <si>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</si>
  <si>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</si>
  <si>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</si>
  <si>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</si>
  <si>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</si>
  <si>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</si>
  <si>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</si>
  <si>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</si>
  <si>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</si>
  <si>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</si>
  <si>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</si>
  <si>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</si>
  <si>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</si>
  <si>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</si>
  <si>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</si>
  <si>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</si>
  <si>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</si>
  <si>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</si>
  <si>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</si>
  <si>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</si>
  <si>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</si>
  <si>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</si>
  <si>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</si>
  <si>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</si>
  <si>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</si>
  <si>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</si>
  <si>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</si>
  <si>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</si>
  <si>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</si>
  <si>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</si>
  <si>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</si>
  <si>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</si>
  <si>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</si>
  <si>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</si>
  <si>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</si>
  <si>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</si>
  <si>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</si>
  <si>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</si>
  <si>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</si>
  <si>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</si>
  <si>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</si>
  <si>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</si>
  <si>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</si>
  <si>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</si>
  <si>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</si>
  <si>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</si>
  <si>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</si>
  <si>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</si>
  <si>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</si>
  <si>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</si>
  <si>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</si>
  <si>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</si>
  <si>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</si>
  <si>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</si>
  <si>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</si>
  <si>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</si>
  <si>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</si>
  <si>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</si>
  <si>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</si>
  <si>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</si>
  <si>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</si>
  <si>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</si>
  <si>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</si>
  <si>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</si>
  <si>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</si>
  <si>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</si>
  <si>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</si>
  <si>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</si>
  <si>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</si>
  <si>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</si>
  <si>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</si>
  <si>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</si>
  <si>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</si>
  <si>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</si>
  <si>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</si>
  <si>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</si>
  <si>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</si>
  <si>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</si>
  <si>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</si>
  <si>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</si>
  <si>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</si>
  <si>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</si>
  <si>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</si>
  <si>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</si>
  <si>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</si>
  <si>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</si>
  <si>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</si>
  <si>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</si>
  <si>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</si>
  <si>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</si>
  <si>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</si>
  <si>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</si>
  <si>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</si>
  <si>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</si>
  <si>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</si>
  <si>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</si>
  <si>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</si>
  <si>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</si>
  <si>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</si>
  <si>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</si>
  <si>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</si>
  <si>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</si>
  <si>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</si>
  <si>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</si>
  <si>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</si>
  <si>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</si>
  <si>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</si>
  <si>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</si>
  <si>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</si>
  <si>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</si>
  <si>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</si>
  <si>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</si>
  <si>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</si>
  <si>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</si>
  <si>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</si>
  <si>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</si>
  <si>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</si>
  <si>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</si>
  <si>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</si>
  <si>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</si>
  <si>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</si>
  <si>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</si>
  <si>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</si>
  <si>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</si>
  <si>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</si>
  <si>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</si>
  <si>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</si>
  <si>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</si>
  <si>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</si>
  <si>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</si>
  <si>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</si>
  <si>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</si>
  <si>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</si>
  <si>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</si>
  <si>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</si>
  <si>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</si>
  <si>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</si>
  <si>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</si>
  <si>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</si>
  <si>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</si>
  <si>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</si>
  <si>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</si>
  <si>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</si>
  <si>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</si>
  <si>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</si>
  <si>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</si>
  <si>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</si>
  <si>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</si>
  <si>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</si>
  <si>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</si>
  <si>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</si>
  <si>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</si>
  <si>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</si>
  <si>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</si>
  <si>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</si>
  <si>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</si>
  <si>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</si>
  <si>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</si>
  <si>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</si>
  <si>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</si>
  <si>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</si>
  <si>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</si>
  <si>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</si>
  <si>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</si>
  <si>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</si>
  <si>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</si>
  <si>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</si>
  <si>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</si>
  <si>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</si>
  <si>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</si>
  <si>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</si>
  <si>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</si>
  <si>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</si>
  <si>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</si>
  <si>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</si>
  <si>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</si>
  <si>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</si>
  <si>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</si>
  <si>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</si>
  <si>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</si>
  <si>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</si>
  <si>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</si>
  <si>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</si>
  <si>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</si>
  <si>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</si>
  <si>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</si>
  <si>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</si>
  <si>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</si>
  <si>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</si>
  <si>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</si>
  <si>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</si>
  <si>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</si>
  <si>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</si>
  <si>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</si>
  <si>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</si>
  <si>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</si>
  <si>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</si>
  <si>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</si>
  <si>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</si>
  <si>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</si>
  <si>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</si>
  <si>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</si>
  <si>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</si>
  <si>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</si>
  <si>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</si>
  <si>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</si>
  <si>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</si>
  <si>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</si>
  <si>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</si>
  <si>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</si>
  <si>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</si>
  <si>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</si>
  <si>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</si>
  <si>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</si>
  <si>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</si>
  <si>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</si>
  <si>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</si>
  <si>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</si>
  <si>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</si>
  <si>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</si>
  <si>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</si>
  <si>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</si>
  <si>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</si>
  <si>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</si>
  <si>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</si>
  <si>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</si>
  <si>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</si>
  <si>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</si>
  <si>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</si>
  <si>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</si>
  <si>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</si>
  <si>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</si>
  <si>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</si>
  <si>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</si>
  <si>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</si>
  <si>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</si>
  <si>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</si>
  <si>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</si>
  <si>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</si>
  <si>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</si>
  <si>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</si>
  <si>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</si>
  <si>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</si>
  <si>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</si>
  <si>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</si>
  <si>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</si>
  <si>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</si>
  <si>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</si>
  <si>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</si>
  <si>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</si>
  <si>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</si>
  <si>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</si>
  <si>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</si>
  <si>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</si>
  <si>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</si>
  <si>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</si>
  <si>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</si>
  <si>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</si>
  <si>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</si>
  <si>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</si>
  <si>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</si>
  <si>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</si>
  <si>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</si>
  <si>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</si>
  <si>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</si>
  <si>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</si>
  <si>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</si>
  <si>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</si>
  <si>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</si>
  <si>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</si>
  <si>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</si>
  <si>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</si>
  <si>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</si>
  <si>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</si>
  <si>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</si>
  <si>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</si>
  <si>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</si>
  <si>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</si>
  <si>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</si>
  <si>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</si>
  <si>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</si>
  <si>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</si>
  <si>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</si>
  <si>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</si>
  <si>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</si>
  <si>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</si>
  <si>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</si>
  <si>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</si>
  <si>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</si>
  <si>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</si>
  <si>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</si>
  <si>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</si>
  <si>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</si>
  <si>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</si>
  <si>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</si>
  <si>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</si>
  <si>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</si>
  <si>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</si>
  <si>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</si>
  <si>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</si>
  <si>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</si>
  <si>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</si>
  <si>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</si>
  <si>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</si>
  <si>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</si>
  <si>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</si>
  <si>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</si>
  <si>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</si>
  <si>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</si>
  <si>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</si>
  <si>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</si>
  <si>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</si>
  <si>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</si>
  <si>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</si>
  <si>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</si>
  <si>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</si>
  <si>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</si>
  <si>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</si>
  <si>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</si>
  <si>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</si>
  <si>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</si>
  <si>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</si>
  <si>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</si>
  <si>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</si>
  <si>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</si>
  <si>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</si>
  <si>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</si>
  <si>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</si>
  <si>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</si>
  <si>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</si>
  <si>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</si>
  <si>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</si>
  <si>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</si>
  <si>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</si>
  <si>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</si>
  <si>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</si>
  <si>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</si>
  <si>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</si>
  <si>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</si>
  <si>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</si>
  <si>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</si>
  <si>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</si>
  <si>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</si>
  <si>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</si>
  <si>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</si>
  <si>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</si>
  <si>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</si>
  <si>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</si>
  <si>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</si>
  <si>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</si>
  <si>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</si>
  <si>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</si>
  <si>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</si>
  <si>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</si>
  <si>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</si>
  <si>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</si>
  <si>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</si>
  <si>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</si>
  <si>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</si>
  <si>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</si>
  <si>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</si>
  <si>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</si>
  <si>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</si>
  <si>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</si>
  <si>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</si>
  <si>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</si>
  <si>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</si>
  <si>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</si>
  <si>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</si>
  <si>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</si>
  <si>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</si>
  <si>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</si>
  <si>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</si>
  <si>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</si>
  <si>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</si>
  <si>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</si>
  <si>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</si>
  <si>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</si>
  <si>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</si>
  <si>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</si>
  <si>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</si>
  <si>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</si>
  <si>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</si>
  <si>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</si>
  <si>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</si>
  <si>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</si>
  <si>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</si>
  <si>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</si>
  <si>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</si>
  <si>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</si>
  <si>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</si>
  <si>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</si>
  <si>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</si>
  <si>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</si>
  <si>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</si>
  <si>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</si>
  <si>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</si>
  <si>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</si>
  <si>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</si>
  <si>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</si>
  <si>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</si>
  <si>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</si>
  <si>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</si>
  <si>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</si>
  <si>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</si>
  <si>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</si>
  <si>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</si>
  <si>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</si>
  <si>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</si>
  <si>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</si>
  <si>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</si>
  <si>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</si>
  <si>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</si>
  <si>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</si>
  <si>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</si>
  <si>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</si>
  <si>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</si>
  <si>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</si>
  <si>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</si>
  <si>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</si>
  <si>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</si>
  <si>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</si>
  <si>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</si>
  <si>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</si>
  <si>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</si>
  <si>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</si>
  <si>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</si>
  <si>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</si>
  <si>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</si>
  <si>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</si>
  <si>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</si>
  <si>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</si>
  <si>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</si>
  <si>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</si>
  <si>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</si>
  <si>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</si>
  <si>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</si>
  <si>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</si>
  <si>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</si>
  <si>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</si>
  <si>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</si>
  <si>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</si>
  <si>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</si>
  <si>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</si>
  <si>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</si>
  <si>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</si>
  <si>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</si>
  <si>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</si>
  <si>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</si>
  <si>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</si>
  <si>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</si>
  <si>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</si>
  <si>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</si>
  <si>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</si>
  <si>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</si>
  <si>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</si>
  <si>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</si>
  <si>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</si>
  <si>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</si>
  <si>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</si>
  <si>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</si>
  <si>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</si>
  <si>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</si>
  <si>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</si>
  <si>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</si>
  <si>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</si>
  <si>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</si>
  <si>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</si>
  <si>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</si>
  <si>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</si>
  <si>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</si>
  <si>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</si>
  <si>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</si>
  <si>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</si>
  <si>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</si>
  <si>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</si>
  <si>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</si>
  <si>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</si>
  <si>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</si>
  <si>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</si>
  <si>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</si>
  <si>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</si>
  <si>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</si>
  <si>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</si>
  <si>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</si>
  <si>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</si>
  <si>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</si>
  <si>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</si>
  <si>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</si>
  <si>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</si>
  <si>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</si>
  <si>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</si>
  <si>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</si>
  <si>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</si>
  <si>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</si>
  <si>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</si>
  <si>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</si>
  <si>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</si>
  <si>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</si>
  <si>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</si>
  <si>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</si>
  <si>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</si>
  <si>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</si>
  <si>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</si>
  <si>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</si>
  <si>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</si>
  <si>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</si>
  <si>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</si>
  <si>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</si>
  <si>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</si>
  <si>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</si>
  <si>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</si>
  <si>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</si>
  <si>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</si>
  <si>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</si>
  <si>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</si>
  <si>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</si>
  <si>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</si>
  <si>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</si>
  <si>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</si>
  <si>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</si>
  <si>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</si>
  <si>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</si>
  <si>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</si>
  <si>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</si>
  <si>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</si>
  <si>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</si>
  <si>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</si>
  <si>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</si>
  <si>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</si>
  <si>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</si>
  <si>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</si>
  <si>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</si>
  <si>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</si>
  <si>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</si>
  <si>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</si>
  <si>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</si>
  <si>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</si>
  <si>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</si>
  <si>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</si>
  <si>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</si>
  <si>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</si>
  <si>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</si>
  <si>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</si>
  <si>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</si>
  <si>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</si>
  <si>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</si>
  <si>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</si>
  <si>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</si>
  <si>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</si>
  <si>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</si>
  <si>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</si>
  <si>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</si>
  <si>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</si>
  <si>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</si>
  <si>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</si>
  <si>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</si>
  <si>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</si>
  <si>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</si>
  <si>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</si>
  <si>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</si>
  <si>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</si>
  <si>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</si>
  <si>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</si>
  <si>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</si>
  <si>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</si>
  <si>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</si>
  <si>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</si>
  <si>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</si>
  <si>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</si>
  <si>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</si>
  <si>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</si>
  <si>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</si>
  <si>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</si>
  <si>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</si>
  <si>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</si>
  <si>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</si>
  <si>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</si>
  <si>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</si>
  <si>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</si>
  <si>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</si>
  <si>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</si>
  <si>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</si>
  <si>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</si>
  <si>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</si>
  <si>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</si>
  <si>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</si>
  <si>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</si>
  <si>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</si>
  <si>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</si>
  <si>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</si>
  <si>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</si>
  <si>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</si>
  <si>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</si>
  <si>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</si>
  <si>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</si>
  <si>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</si>
  <si>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</si>
  <si>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</si>
  <si>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</si>
  <si>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</si>
  <si>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</si>
  <si>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</si>
  <si>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</si>
  <si>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</si>
  <si>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</si>
  <si>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</si>
  <si>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</si>
  <si>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</si>
  <si>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</si>
  <si>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</si>
  <si>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</si>
  <si>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</si>
  <si>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</si>
  <si>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</si>
  <si>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</si>
  <si>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</si>
  <si>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</si>
  <si>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</si>
  <si>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</si>
  <si>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</si>
  <si>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</si>
  <si>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</si>
  <si>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</si>
  <si>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</si>
  <si>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</si>
  <si>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</si>
  <si>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</si>
  <si>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</si>
  <si>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</si>
  <si>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</si>
  <si>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</si>
  <si>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</si>
  <si>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</si>
  <si>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</si>
  <si>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</si>
  <si>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</si>
  <si>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</si>
  <si>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</si>
  <si>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</si>
  <si>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</si>
  <si>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</si>
  <si>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</si>
  <si>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</si>
  <si>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</si>
  <si>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</si>
  <si>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</si>
  <si>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</si>
  <si>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</si>
  <si>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</si>
  <si>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</si>
  <si>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</si>
  <si>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</si>
  <si>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</si>
  <si>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</si>
  <si>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</si>
  <si>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</si>
  <si>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</si>
  <si>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</si>
  <si>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</si>
  <si>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</si>
  <si>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</si>
  <si>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</si>
  <si>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</si>
  <si>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</si>
  <si>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</si>
  <si>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</si>
  <si>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</si>
  <si>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</si>
  <si>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</si>
  <si>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</si>
  <si>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</si>
  <si>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</si>
  <si>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</si>
  <si>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</si>
  <si>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</si>
  <si>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</si>
  <si>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</si>
  <si>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</si>
  <si>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</si>
  <si>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</si>
  <si>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</si>
  <si>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</si>
  <si>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</si>
  <si>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</si>
  <si>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</si>
  <si>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</si>
  <si>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</si>
  <si>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</si>
  <si>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</si>
  <si>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</si>
  <si>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</si>
  <si>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</si>
  <si>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</si>
  <si>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</si>
  <si>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</si>
  <si>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</si>
  <si>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</si>
  <si>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</si>
  <si>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</si>
  <si>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</si>
  <si>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</si>
  <si>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</si>
  <si>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</si>
  <si>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</si>
  <si>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</si>
  <si>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</si>
  <si>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</si>
  <si>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</si>
  <si>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</si>
  <si>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</si>
  <si>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</si>
  <si>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</si>
  <si>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</si>
  <si>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</si>
  <si>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</si>
  <si>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</si>
  <si>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</si>
  <si>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</si>
  <si>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</si>
  <si>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</si>
  <si>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</si>
  <si>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</si>
  <si>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</si>
  <si>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</si>
  <si>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</si>
  <si>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</si>
  <si>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</si>
  <si>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</si>
  <si>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</si>
  <si>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</si>
  <si>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</si>
  <si>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</si>
  <si>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</si>
  <si>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</si>
  <si>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</si>
  <si>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</si>
  <si>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</si>
  <si>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</si>
  <si>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</si>
  <si>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</si>
  <si>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</si>
  <si>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</si>
  <si>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</si>
  <si>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</si>
  <si>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</si>
  <si>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</si>
  <si>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</si>
  <si>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</si>
  <si>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</si>
  <si>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</si>
  <si>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</si>
  <si>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</si>
  <si>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</si>
  <si>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</si>
  <si>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</si>
  <si>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</si>
  <si>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</si>
  <si>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</si>
  <si>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</si>
  <si>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</si>
  <si>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</si>
  <si>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</si>
  <si>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</si>
  <si>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</si>
  <si>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</si>
  <si>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</si>
  <si>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</si>
  <si>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</si>
  <si>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</si>
  <si>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</si>
  <si>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</si>
  <si>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</si>
  <si>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</si>
  <si>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</si>
  <si>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</si>
  <si>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</si>
  <si>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</si>
  <si>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</si>
  <si>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</si>
  <si>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</si>
  <si>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</si>
  <si>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</si>
  <si>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</si>
  <si>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</si>
  <si>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</si>
  <si>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</si>
  <si>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</si>
  <si>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</si>
  <si>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</si>
  <si>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</si>
  <si>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</si>
  <si>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</si>
  <si>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</si>
  <si>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</si>
  <si>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</si>
  <si>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</si>
  <si>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</si>
  <si>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</si>
  <si>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</si>
  <si>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</si>
  <si>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</si>
  <si>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</si>
  <si>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</si>
  <si>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</si>
  <si>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</si>
  <si>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</si>
  <si>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</si>
  <si>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</si>
  <si>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</si>
  <si>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</si>
  <si>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</si>
  <si>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</si>
  <si>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</si>
  <si>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</si>
  <si>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</si>
  <si>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</si>
  <si>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</si>
  <si>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</si>
  <si>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</si>
  <si>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</si>
  <si>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</si>
  <si>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</si>
  <si>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</si>
  <si>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</si>
  <si>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</si>
  <si>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</si>
  <si>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</si>
  <si>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</si>
  <si>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</si>
  <si>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</si>
  <si>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</si>
  <si>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</si>
  <si>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</si>
  <si>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</si>
  <si>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</si>
  <si>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</si>
  <si>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</si>
  <si>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</si>
  <si>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</si>
  <si>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</si>
  <si>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</si>
  <si>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</si>
  <si>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</si>
  <si>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</si>
  <si>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</si>
  <si>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</si>
  <si>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</si>
  <si>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</si>
  <si>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</si>
  <si>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</si>
  <si>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</si>
  <si>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</si>
  <si>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</si>
  <si>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</si>
  <si>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</si>
  <si>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</si>
  <si>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</si>
  <si>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</si>
  <si>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</si>
  <si>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</si>
  <si>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</si>
  <si>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</si>
  <si>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</si>
  <si>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</si>
  <si>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</si>
  <si>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</si>
  <si>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</si>
  <si>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</si>
  <si>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</si>
  <si>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</si>
  <si>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</si>
  <si>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</si>
  <si>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</si>
  <si>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</si>
  <si>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</si>
  <si>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</si>
  <si>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</si>
  <si>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</si>
  <si>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</si>
  <si>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</si>
  <si>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</si>
  <si>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</si>
  <si>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</si>
  <si>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</si>
  <si>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</si>
  <si>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</si>
  <si>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</si>
  <si>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</si>
  <si>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</si>
  <si>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</si>
  <si>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</si>
  <si>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</si>
  <si>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</si>
  <si>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</si>
  <si>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</si>
  <si>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</si>
  <si>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</si>
  <si>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</si>
  <si>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</si>
  <si>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</si>
  <si>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</si>
  <si>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</si>
  <si>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</si>
  <si>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</si>
  <si>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</si>
  <si>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</si>
  <si>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</si>
  <si>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</si>
  <si>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</si>
  <si>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</si>
  <si>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</si>
  <si>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</si>
  <si>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</si>
  <si>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</si>
  <si>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</si>
  <si>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</si>
  <si>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</si>
  <si>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</si>
  <si>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</si>
  <si>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</si>
  <si>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</si>
  <si>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</si>
  <si>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</si>
  <si>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</si>
  <si>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</si>
  <si>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</si>
  <si>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</si>
  <si>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</si>
  <si>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</si>
  <si>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</si>
  <si>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</si>
  <si>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</si>
  <si>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</si>
  <si>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</si>
  <si>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</si>
  <si>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</si>
  <si>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</si>
  <si>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</si>
  <si>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</si>
  <si>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</si>
  <si>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</si>
  <si>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</si>
  <si>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</si>
  <si>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</si>
  <si>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</si>
  <si>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</si>
  <si>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</si>
  <si>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</si>
  <si>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</si>
  <si>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</si>
  <si>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</si>
  <si>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</si>
  <si>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</si>
  <si>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</si>
  <si>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</si>
  <si>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</si>
  <si>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</si>
  <si>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</si>
  <si>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</si>
  <si>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</si>
  <si>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</si>
  <si>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</si>
  <si>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</si>
  <si>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</si>
  <si>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</si>
  <si>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</si>
  <si>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</si>
  <si>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</si>
  <si>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</si>
  <si>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</si>
  <si>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</si>
  <si>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</si>
  <si>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</si>
  <si>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</si>
  <si>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</si>
  <si>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</si>
  <si>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</si>
  <si>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</si>
  <si>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</si>
  <si>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</si>
  <si>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</si>
  <si>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</si>
  <si>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</si>
  <si>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</si>
  <si>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</si>
  <si>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</si>
  <si>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</si>
  <si>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</si>
  <si>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</si>
  <si>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</si>
  <si>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</si>
  <si>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</si>
  <si>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</si>
  <si>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</si>
  <si>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</si>
  <si>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</si>
  <si>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</si>
  <si>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</si>
  <si>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</si>
  <si>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</si>
  <si>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</si>
  <si>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</si>
  <si>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</si>
  <si>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</si>
  <si>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</si>
  <si>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</si>
  <si>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</si>
  <si>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</si>
  <si>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</si>
  <si>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</si>
  <si>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</si>
  <si>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</si>
  <si>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</si>
  <si>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</si>
  <si>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</si>
  <si>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</si>
  <si>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</si>
  <si>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</si>
  <si>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</si>
  <si>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</si>
  <si>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</si>
  <si>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</si>
  <si>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</si>
  <si>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</si>
  <si>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</si>
  <si>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</si>
  <si>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</si>
  <si>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</si>
  <si>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</si>
  <si>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</si>
  <si>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</si>
  <si>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</si>
  <si>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</si>
  <si>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</si>
  <si>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</si>
  <si>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</si>
  <si>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</si>
  <si>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</si>
  <si>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</si>
  <si>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</si>
  <si>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</si>
  <si>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</si>
  <si>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</si>
  <si>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</si>
  <si>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</si>
  <si>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</si>
  <si>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</si>
  <si>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</si>
  <si>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</si>
  <si>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</si>
  <si>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</si>
  <si>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</si>
  <si>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</si>
  <si>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</si>
  <si>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</si>
  <si>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</si>
  <si>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</si>
  <si>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</si>
  <si>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</si>
  <si>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</si>
  <si>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</si>
  <si>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</si>
  <si>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</si>
  <si>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</si>
  <si>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</si>
  <si>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</si>
  <si>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</si>
  <si>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</si>
  <si>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</si>
  <si>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</si>
  <si>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</si>
  <si>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</si>
  <si>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</si>
  <si>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</si>
  <si>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</si>
  <si>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</si>
  <si>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</si>
  <si>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</si>
  <si>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</si>
  <si>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</si>
  <si>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</si>
  <si>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</si>
  <si>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</si>
  <si>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</si>
  <si>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</si>
  <si>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</si>
  <si>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</si>
  <si>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</si>
  <si>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</si>
  <si>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</si>
  <si>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</si>
  <si>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</si>
  <si>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</si>
  <si>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</si>
  <si>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</si>
  <si>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</si>
  <si>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</si>
  <si>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</si>
  <si>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</si>
  <si>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</si>
  <si>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</si>
  <si>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</si>
  <si>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</si>
  <si>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</si>
  <si>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</si>
  <si>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</si>
  <si>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</si>
  <si>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</si>
  <si>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</si>
  <si>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</si>
  <si>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</si>
  <si>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</si>
  <si>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</si>
  <si>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</si>
  <si>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</si>
  <si>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</si>
  <si>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</si>
  <si>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</si>
  <si>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</si>
  <si>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</si>
  <si>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</si>
  <si>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</si>
  <si>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</si>
  <si>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</si>
  <si>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</si>
  <si>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</si>
  <si>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</si>
  <si>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</si>
  <si>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</si>
  <si>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</si>
  <si>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</si>
  <si>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</si>
  <si>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</si>
  <si>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</si>
  <si>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</si>
  <si>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</si>
  <si>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</si>
  <si>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</si>
  <si>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</si>
  <si>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</si>
  <si>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</si>
  <si>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</si>
  <si>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</si>
  <si>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</si>
  <si>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</si>
  <si>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</si>
  <si>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</si>
  <si>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</si>
  <si>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</si>
  <si>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</si>
  <si>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</si>
  <si>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</si>
  <si>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</si>
  <si>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</si>
  <si>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</si>
  <si>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</si>
  <si>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</si>
  <si>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</si>
  <si>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</si>
  <si>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</si>
  <si>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</si>
  <si>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</si>
  <si>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</si>
  <si>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</si>
  <si>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</si>
  <si>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</si>
  <si>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</si>
  <si>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</si>
  <si>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</si>
  <si>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</si>
  <si>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</si>
  <si>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</si>
  <si>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</si>
  <si>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</si>
  <si>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</si>
  <si>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</si>
  <si>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</si>
  <si>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</si>
  <si>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</si>
  <si>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</si>
  <si>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</si>
  <si>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</si>
  <si>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</si>
  <si>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</si>
  <si>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</si>
  <si>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</si>
  <si>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</si>
  <si>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</si>
  <si>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</si>
  <si>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</si>
  <si>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</si>
  <si>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</si>
  <si>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</si>
  <si>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</si>
  <si>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</si>
  <si>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</si>
  <si>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</si>
  <si>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</si>
  <si>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</si>
  <si>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</si>
  <si>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</si>
  <si>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</si>
  <si>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</si>
  <si>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</si>
  <si>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</si>
  <si>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</si>
  <si>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</si>
  <si>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</si>
  <si>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</si>
  <si>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</si>
  <si>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</si>
  <si>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</si>
  <si>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</si>
  <si>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</si>
  <si>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</si>
  <si>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</si>
  <si>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</si>
  <si>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</si>
  <si>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</si>
  <si>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</si>
  <si>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</si>
  <si>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</si>
  <si>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</si>
  <si>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</si>
  <si>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</si>
  <si>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</si>
  <si>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</si>
  <si>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</si>
  <si>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</si>
  <si>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</si>
  <si>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</si>
  <si>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</si>
  <si>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</si>
  <si>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</si>
  <si>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</si>
  <si>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</si>
  <si>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</si>
  <si>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</si>
  <si>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</si>
  <si>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</si>
  <si>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</si>
  <si>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</si>
  <si>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</si>
  <si>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</si>
  <si>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</si>
  <si>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</si>
  <si>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</si>
  <si>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</si>
  <si>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</si>
  <si>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</si>
  <si>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</si>
  <si>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</si>
  <si>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</si>
  <si>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</si>
  <si>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</si>
  <si>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</si>
  <si>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</si>
  <si>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</si>
  <si>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</si>
  <si>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</si>
  <si>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</si>
  <si>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</si>
  <si>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</si>
  <si>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</si>
  <si>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</si>
  <si>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</si>
  <si>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</si>
  <si>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</si>
  <si>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</si>
  <si>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</si>
  <si>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</si>
  <si>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</si>
  <si>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</si>
  <si>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</si>
  <si>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</si>
  <si>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</si>
  <si>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</si>
  <si>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</si>
  <si>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</si>
  <si>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</si>
  <si>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</si>
  <si>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</si>
  <si>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</si>
  <si>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</si>
  <si>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</si>
  <si>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</si>
  <si>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</si>
  <si>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</si>
  <si>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</si>
  <si>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</si>
  <si>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</si>
  <si>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</si>
  <si>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</si>
  <si>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</si>
  <si>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</si>
  <si>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</si>
  <si>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</si>
  <si>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</si>
  <si>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</si>
  <si>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</si>
  <si>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</si>
  <si>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</si>
  <si>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</si>
  <si>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</si>
  <si>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</si>
  <si>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</si>
  <si>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</si>
  <si>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</si>
  <si>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</si>
  <si>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</si>
  <si>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</si>
  <si>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</si>
  <si>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</si>
  <si>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</si>
  <si>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</si>
  <si>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</si>
  <si>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</si>
  <si>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</si>
  <si>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</si>
  <si>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</si>
  <si>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</si>
  <si>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</si>
  <si>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</si>
  <si>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</si>
  <si>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</si>
  <si>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</si>
  <si>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</si>
  <si>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</si>
  <si>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</si>
  <si>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</si>
  <si>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</si>
  <si>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</si>
  <si>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</si>
  <si>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</si>
  <si>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</si>
  <si>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</si>
  <si>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</si>
  <si>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</si>
  <si>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</si>
  <si>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</si>
  <si>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</si>
  <si>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</si>
  <si>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</si>
  <si>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</si>
  <si>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</si>
  <si>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</si>
  <si>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</si>
  <si>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</si>
  <si>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</si>
  <si>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</si>
  <si>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</si>
  <si>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</si>
  <si>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</si>
  <si>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</si>
  <si>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</si>
  <si>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</si>
  <si>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</si>
  <si>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</si>
  <si>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</si>
  <si>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</si>
  <si>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</si>
  <si>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</si>
  <si>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</si>
  <si>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</si>
  <si>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</si>
  <si>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</si>
  <si>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</si>
  <si>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</si>
  <si>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</si>
  <si>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</si>
  <si>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</si>
  <si>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</si>
  <si>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</si>
  <si>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</si>
  <si>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</si>
  <si>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</si>
  <si>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</si>
  <si>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</si>
  <si>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</si>
  <si>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</si>
  <si>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</si>
  <si>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</si>
  <si>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</si>
  <si>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</si>
  <si>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</si>
  <si>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</si>
  <si>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</si>
  <si>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</si>
  <si>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</si>
  <si>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</si>
  <si>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</si>
  <si>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</si>
  <si>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</si>
  <si>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</si>
  <si>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</si>
  <si>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</si>
  <si>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</si>
  <si>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</si>
  <si>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</si>
  <si>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</si>
  <si>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</si>
  <si>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</si>
  <si>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</si>
  <si>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</si>
  <si>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</si>
  <si>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</si>
  <si>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</si>
  <si>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</si>
  <si>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</si>
  <si>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</si>
  <si>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</si>
  <si>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</si>
  <si>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</si>
  <si>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</si>
  <si>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</si>
  <si>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</si>
  <si>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</si>
  <si>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</si>
  <si>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</si>
  <si>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</si>
  <si>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</si>
  <si>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</si>
  <si>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</si>
  <si>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</si>
  <si>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</si>
  <si>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</si>
  <si>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</si>
  <si>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</si>
  <si>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</si>
  <si>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</si>
  <si>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</si>
  <si>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</si>
  <si>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</si>
  <si>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</si>
  <si>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</si>
  <si>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</si>
  <si>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</si>
  <si>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</si>
  <si>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</si>
  <si>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</si>
  <si>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</si>
  <si>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</si>
  <si>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</si>
  <si>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</si>
  <si>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</si>
  <si>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</si>
  <si>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</si>
  <si>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</si>
  <si>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</si>
  <si>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</si>
  <si>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</si>
  <si>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</si>
  <si>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</si>
  <si>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</si>
  <si>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</si>
  <si>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</si>
  <si>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</si>
  <si>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</si>
  <si>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</si>
  <si>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</si>
  <si>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</si>
  <si>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</si>
  <si>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</si>
  <si>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</si>
  <si>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</si>
  <si>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</si>
  <si>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</si>
  <si>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</si>
  <si>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</si>
  <si>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</si>
  <si>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</si>
  <si>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</si>
  <si>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</si>
  <si>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</si>
  <si>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</si>
  <si>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</si>
  <si>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</si>
  <si>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</si>
  <si>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</si>
  <si>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</si>
  <si>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</si>
  <si>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</si>
  <si>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</si>
  <si>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</si>
  <si>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</si>
  <si>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</si>
  <si>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</si>
  <si>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</si>
  <si>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</si>
  <si>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</si>
  <si>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</si>
  <si>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</si>
  <si>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</si>
  <si>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</si>
  <si>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</si>
  <si>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</si>
  <si>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</si>
  <si>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</si>
  <si>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</si>
  <si>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</si>
  <si>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</si>
  <si>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</si>
  <si>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</si>
  <si>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</si>
  <si>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</si>
  <si>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</si>
  <si>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</si>
  <si>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</si>
  <si>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</si>
  <si>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</si>
  <si>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</si>
  <si>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</si>
  <si>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</si>
  <si>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</si>
  <si>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</si>
  <si>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</si>
  <si>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</si>
  <si>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</si>
  <si>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</si>
  <si>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</si>
  <si>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</si>
  <si>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</si>
  <si>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</si>
  <si>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</si>
  <si>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</si>
  <si>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</si>
  <si>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</si>
  <si>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</si>
  <si>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</si>
  <si>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</si>
  <si>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</si>
  <si>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</si>
  <si>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</si>
  <si>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</si>
  <si>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</si>
  <si>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</si>
  <si>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</si>
  <si>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</si>
  <si>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</si>
  <si>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</si>
  <si>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</si>
  <si>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</si>
  <si>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</si>
  <si>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</si>
  <si>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</si>
  <si>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</si>
  <si>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</si>
  <si>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</si>
  <si>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</si>
  <si>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</si>
  <si>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</si>
  <si>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</si>
  <si>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</si>
  <si>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</si>
  <si>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</si>
  <si>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</si>
  <si>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</si>
  <si>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</si>
  <si>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</si>
  <si>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</si>
  <si>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</si>
  <si>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</si>
  <si>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</si>
  <si>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</si>
  <si>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</si>
  <si>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</si>
  <si>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</si>
  <si>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</si>
  <si>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</si>
  <si>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</si>
  <si>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</si>
  <si>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</si>
  <si>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</si>
  <si>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</si>
  <si>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</si>
  <si>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</si>
  <si>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</si>
  <si>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</si>
  <si>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</si>
  <si>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</si>
  <si>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</si>
  <si>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</si>
  <si>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</si>
  <si>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</si>
  <si>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</si>
  <si>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</si>
  <si>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</si>
  <si>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</si>
  <si>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</si>
  <si>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</si>
  <si>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</si>
  <si>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</si>
  <si>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</si>
  <si>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</si>
  <si>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</si>
  <si>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</si>
  <si>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</si>
  <si>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</si>
  <si>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</si>
  <si>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</si>
  <si>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</si>
  <si>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</si>
  <si>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</si>
  <si>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</si>
  <si>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</si>
  <si>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</si>
  <si>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</si>
  <si>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</si>
  <si>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</si>
  <si>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</si>
  <si>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</si>
  <si>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</si>
  <si>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</si>
  <si>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</si>
  <si>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</si>
  <si>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</si>
  <si>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</si>
  <si>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</si>
  <si>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</si>
  <si>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</si>
  <si>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</si>
  <si>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</si>
  <si>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</si>
  <si>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</si>
  <si>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</si>
  <si>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</si>
  <si>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</si>
  <si>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</si>
  <si>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</si>
  <si>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</si>
  <si>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</si>
  <si>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</si>
  <si>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</si>
  <si>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</si>
  <si>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</si>
  <si>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</si>
  <si>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</si>
  <si>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</si>
  <si>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</si>
  <si>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</si>
  <si>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</si>
  <si>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</si>
  <si>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</si>
  <si>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</si>
  <si>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</si>
  <si>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</si>
  <si>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</si>
  <si>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</si>
  <si>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</si>
  <si>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</si>
  <si>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</si>
  <si>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</si>
  <si>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</si>
  <si>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</si>
  <si>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</si>
  <si>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</si>
  <si>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</si>
  <si>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</si>
  <si>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</si>
  <si>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</si>
  <si>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</si>
  <si>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</si>
  <si>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</si>
  <si>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</si>
  <si>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</si>
  <si>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</si>
  <si>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</si>
  <si>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</si>
  <si>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</si>
  <si>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</si>
  <si>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</si>
  <si>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</si>
  <si>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</si>
  <si>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</si>
  <si>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</si>
  <si>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</si>
  <si>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</si>
  <si>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</si>
  <si>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</si>
  <si>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</si>
  <si>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</si>
  <si>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</si>
  <si>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</si>
  <si>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</si>
  <si>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</si>
  <si>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</si>
  <si>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</si>
  <si>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</si>
  <si>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</si>
  <si>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</si>
  <si>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</si>
  <si>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</si>
  <si>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</si>
  <si>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</si>
  <si>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</si>
  <si>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</si>
  <si>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</si>
  <si>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</si>
  <si>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</si>
  <si>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</si>
  <si>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</si>
  <si>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</si>
  <si>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</si>
  <si>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</si>
  <si>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</si>
  <si>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</si>
  <si>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</si>
  <si>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</si>
  <si>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</si>
  <si>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</si>
  <si>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</si>
  <si>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</si>
  <si>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</si>
  <si>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</si>
  <si>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</si>
  <si>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</si>
  <si>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</si>
  <si>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</si>
  <si>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</si>
  <si>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</si>
  <si>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</si>
  <si>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</si>
  <si>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</si>
  <si>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</si>
  <si>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</si>
  <si>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</si>
  <si>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</si>
  <si>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</si>
  <si>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</si>
  <si>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</si>
  <si>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</si>
  <si>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</si>
  <si>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</si>
  <si>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</si>
  <si>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</si>
  <si>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</si>
  <si>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</si>
  <si>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</si>
  <si>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</si>
  <si>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</si>
  <si>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</si>
  <si>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</si>
  <si>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</si>
  <si>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</si>
  <si>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</si>
  <si>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</si>
  <si>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</si>
  <si>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</si>
  <si>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</si>
  <si>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</si>
  <si>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</si>
  <si>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</si>
  <si>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</si>
  <si>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</si>
  <si>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</si>
  <si>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</si>
  <si>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</si>
  <si>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</si>
  <si>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</si>
  <si>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</si>
  <si>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</si>
  <si>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</si>
  <si>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</si>
  <si>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</si>
  <si>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</si>
  <si>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</si>
  <si>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</si>
  <si>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</si>
  <si>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</si>
  <si>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</si>
  <si>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</si>
  <si>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</si>
  <si>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</si>
  <si>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</si>
  <si>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</si>
  <si>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</si>
  <si>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</si>
  <si>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</si>
  <si>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</si>
  <si>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</si>
  <si>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</si>
  <si>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</si>
  <si>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</si>
  <si>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</si>
  <si>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</si>
  <si>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</si>
  <si>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</si>
  <si>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</si>
  <si>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</si>
  <si>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</si>
  <si>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</si>
  <si>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</si>
  <si>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</si>
  <si>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</si>
  <si>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</si>
  <si>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</si>
  <si>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</si>
  <si>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</si>
  <si>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</si>
  <si>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</si>
  <si>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</si>
  <si>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</si>
  <si>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</si>
  <si>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</si>
  <si>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</si>
  <si>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</si>
  <si>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</si>
  <si>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</si>
  <si>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</si>
  <si>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</si>
  <si>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</si>
  <si>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</si>
  <si>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</si>
  <si>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</si>
  <si>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</si>
  <si>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</si>
  <si>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</si>
  <si>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</si>
  <si>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</si>
  <si>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</si>
  <si>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</si>
  <si>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</si>
  <si>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</si>
  <si>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</si>
  <si>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</si>
  <si>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</si>
  <si>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</si>
  <si>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</si>
  <si>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</si>
  <si>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</si>
  <si>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</si>
  <si>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</si>
  <si>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</si>
  <si>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</si>
  <si>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</si>
  <si>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</si>
  <si>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</si>
  <si>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</si>
  <si>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</si>
  <si>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</si>
  <si>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</si>
  <si>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</si>
  <si>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</si>
  <si>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</si>
  <si>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</si>
  <si>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</si>
  <si>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</si>
  <si>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</si>
  <si>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</si>
  <si>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</si>
  <si>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</si>
  <si>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</si>
  <si>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</si>
  <si>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</si>
  <si>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</si>
  <si>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</si>
  <si>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</si>
  <si>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</si>
  <si>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</si>
  <si>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</si>
  <si>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</si>
  <si>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</si>
  <si>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</si>
  <si>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</si>
  <si>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</si>
  <si>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</si>
  <si>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</si>
  <si>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</si>
  <si>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</si>
  <si>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</si>
  <si>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</si>
  <si>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</si>
  <si>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</si>
  <si>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</si>
  <si>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</si>
  <si>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</si>
  <si>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</si>
  <si>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</si>
  <si>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</si>
  <si>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</si>
  <si>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</si>
  <si>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</si>
  <si>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</si>
  <si>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</si>
  <si>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</si>
  <si>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</si>
  <si>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</si>
  <si>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</si>
  <si>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</si>
  <si>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</si>
  <si>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</si>
  <si>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</si>
  <si>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</si>
  <si>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</si>
  <si>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</si>
  <si>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</si>
  <si>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</si>
  <si>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</si>
  <si>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</si>
  <si>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</si>
  <si>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</si>
  <si>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</si>
  <si>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</si>
  <si>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</si>
  <si>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</si>
  <si>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</si>
  <si>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</si>
  <si>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</si>
  <si>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</si>
  <si>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</si>
  <si>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</si>
  <si>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</si>
  <si>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</si>
  <si>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</si>
  <si>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</si>
  <si>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</si>
  <si>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</si>
  <si>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</si>
  <si>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</si>
  <si>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</si>
  <si>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</si>
  <si>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</si>
  <si>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</si>
  <si>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</si>
  <si>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</si>
  <si>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</si>
  <si>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</si>
  <si>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</si>
  <si>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</si>
  <si>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</si>
  <si>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</si>
  <si>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</si>
  <si>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</si>
  <si>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</si>
  <si>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</si>
  <si>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</si>
  <si>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</si>
  <si>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</si>
  <si>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</si>
  <si>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</si>
  <si>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</si>
  <si>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</si>
  <si>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</si>
  <si>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</si>
  <si>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</si>
  <si>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</si>
  <si>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</si>
  <si>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</si>
  <si>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</si>
  <si>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</si>
  <si>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</si>
  <si>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</si>
  <si>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</si>
  <si>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</si>
  <si>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</si>
  <si>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</si>
  <si>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</si>
  <si>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</si>
  <si>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</si>
  <si>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</si>
  <si>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</si>
  <si>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</si>
  <si>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</si>
  <si>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</si>
  <si>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</si>
  <si>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</si>
  <si>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</si>
  <si>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</si>
  <si>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</si>
  <si>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</si>
  <si>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</si>
  <si>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</si>
  <si>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</si>
  <si>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</si>
  <si>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</si>
  <si>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</si>
  <si>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</si>
  <si>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</si>
  <si>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</si>
  <si>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</si>
  <si>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</si>
  <si>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</si>
  <si>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</si>
  <si>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</si>
  <si>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</si>
  <si>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</si>
  <si>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</si>
  <si>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</si>
  <si>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</si>
  <si>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</si>
  <si>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</si>
  <si>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</si>
  <si>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</si>
  <si>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</si>
  <si>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</si>
  <si>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</si>
  <si>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</si>
  <si>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</si>
  <si>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</si>
  <si>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</si>
  <si>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</si>
  <si>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</si>
  <si>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</si>
  <si>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</si>
  <si>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</si>
  <si>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</si>
  <si>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</si>
  <si>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</si>
  <si>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</si>
  <si>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</si>
  <si>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</si>
  <si>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</si>
  <si>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</si>
  <si>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</si>
  <si>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</si>
  <si>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</si>
  <si>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</si>
  <si>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</si>
  <si>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</si>
  <si>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</si>
  <si>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</si>
  <si>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</si>
  <si>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</si>
  <si>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</si>
  <si>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</si>
  <si>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</si>
  <si>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</si>
  <si>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</si>
  <si>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</si>
  <si>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</si>
  <si>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</si>
  <si>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</si>
  <si>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</si>
  <si>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</si>
  <si>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</si>
  <si>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</si>
  <si>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</si>
  <si>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</si>
  <si>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</si>
  <si>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</si>
  <si>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</si>
  <si>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</si>
  <si>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</si>
  <si>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</si>
  <si>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</si>
  <si>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</si>
  <si>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</si>
  <si>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</si>
  <si>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</si>
  <si>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</si>
  <si>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</si>
  <si>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</si>
  <si>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</si>
  <si>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</si>
  <si>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</si>
  <si>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</si>
  <si>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</si>
  <si>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</si>
  <si>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</si>
  <si>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</si>
  <si>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</si>
  <si>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</si>
  <si>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</si>
  <si>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</si>
  <si>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</si>
  <si>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</si>
  <si>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</si>
  <si>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</si>
  <si>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</si>
  <si>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</si>
  <si>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</si>
  <si>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</si>
  <si>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</si>
  <si>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</si>
  <si>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</si>
  <si>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</si>
  <si>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</si>
  <si>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</si>
  <si>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</si>
  <si>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</si>
  <si>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</si>
  <si>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</si>
  <si>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</si>
  <si>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</si>
  <si>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</si>
  <si>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</si>
  <si>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</si>
  <si>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</si>
  <si>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</si>
  <si>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</si>
  <si>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</si>
  <si>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</si>
  <si>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</si>
  <si>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</si>
  <si>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</si>
  <si>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</si>
  <si>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</si>
  <si>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</si>
  <si>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</si>
  <si>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</si>
  <si>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</si>
  <si>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</si>
  <si>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</si>
  <si>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</si>
  <si>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</si>
  <si>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</si>
  <si>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</si>
  <si>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</si>
  <si>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</si>
  <si>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</si>
  <si>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</si>
  <si>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</si>
  <si>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</si>
  <si>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</si>
  <si>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</si>
  <si>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</si>
  <si>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</si>
  <si>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</si>
  <si>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</si>
  <si>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</si>
  <si>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</si>
  <si>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</si>
  <si>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</si>
  <si>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</si>
  <si>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</si>
  <si>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</si>
  <si>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</si>
  <si>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</si>
  <si>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</si>
  <si>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</si>
  <si>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</si>
  <si>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</si>
  <si>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</si>
  <si>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</si>
  <si>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</si>
  <si>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</si>
  <si>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</si>
  <si>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</si>
  <si>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</si>
  <si>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</si>
  <si>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</si>
  <si>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</si>
  <si>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</si>
  <si>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</si>
  <si>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</si>
  <si>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</si>
  <si>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</si>
  <si>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</si>
  <si>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</si>
  <si>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</si>
  <si>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</si>
  <si>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</si>
  <si>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</si>
  <si>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</si>
  <si>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</si>
  <si>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</si>
  <si>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</si>
  <si>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</si>
  <si>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</si>
  <si>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</si>
  <si>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</si>
  <si>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</si>
  <si>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</si>
  <si>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</si>
  <si>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</si>
  <si>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</si>
  <si>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</si>
  <si>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</si>
  <si>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</si>
  <si>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</si>
  <si>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</si>
  <si>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</si>
  <si>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</si>
  <si>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</si>
  <si>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</si>
  <si>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</si>
  <si>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</si>
  <si>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</si>
  <si>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</si>
  <si>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</si>
  <si>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</si>
  <si>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</si>
  <si>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</si>
  <si>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</si>
  <si>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</si>
  <si>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</si>
  <si>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</si>
  <si>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</si>
  <si>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</si>
  <si>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</si>
  <si>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</si>
  <si>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</si>
  <si>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</si>
  <si>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</si>
  <si>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</si>
  <si>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</si>
  <si>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</si>
  <si>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</si>
  <si>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</si>
  <si>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</si>
  <si>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</si>
  <si>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</si>
  <si>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</si>
  <si>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</si>
  <si>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</si>
  <si>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</si>
  <si>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</si>
  <si>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</si>
  <si>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</si>
  <si>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</si>
  <si>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</si>
  <si>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</si>
  <si>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</si>
  <si>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</si>
  <si>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</si>
  <si>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</si>
  <si>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</si>
  <si>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</si>
  <si>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</si>
  <si>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</si>
  <si>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</si>
  <si>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</si>
  <si>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</si>
  <si>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</si>
  <si>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</si>
  <si>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</si>
  <si>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</si>
  <si>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</si>
  <si>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</si>
  <si>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</si>
  <si>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</si>
  <si>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</si>
  <si>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</si>
  <si>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</si>
  <si>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</si>
  <si>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</si>
  <si>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</si>
  <si>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</si>
  <si>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</si>
  <si>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</si>
  <si>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</si>
  <si>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</si>
  <si>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</si>
  <si>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</si>
  <si>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</si>
  <si>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</si>
  <si>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</si>
  <si>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</si>
  <si>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</si>
  <si>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</si>
  <si>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</si>
  <si>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</si>
  <si>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</si>
  <si>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</si>
  <si>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</si>
  <si>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</si>
  <si>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</si>
  <si>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</si>
  <si>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</si>
  <si>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</si>
  <si>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</si>
  <si>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</si>
  <si>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</si>
  <si>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</si>
  <si>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</si>
  <si>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</si>
  <si>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</si>
  <si>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</si>
  <si>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</si>
  <si>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</si>
  <si>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</si>
  <si>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</si>
  <si>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</si>
  <si>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</si>
  <si>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</si>
  <si>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</si>
  <si>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</si>
  <si>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</si>
  <si>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</si>
  <si>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</si>
  <si>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</si>
  <si>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</si>
  <si>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</si>
  <si>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</si>
  <si>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</si>
  <si>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</si>
  <si>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</si>
  <si>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</si>
  <si>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</si>
  <si>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</si>
  <si>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</si>
  <si>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</si>
  <si>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</si>
  <si>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</si>
  <si>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</si>
  <si>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</si>
  <si>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</si>
  <si>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</si>
  <si>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</si>
  <si>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</si>
  <si>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</si>
  <si>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</si>
  <si>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</si>
  <si>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</si>
  <si>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</si>
  <si>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</si>
  <si>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</si>
  <si>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</si>
  <si>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</si>
  <si>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</si>
  <si>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</si>
  <si>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</si>
  <si>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</si>
  <si>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</si>
  <si>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</si>
  <si>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</si>
  <si>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</si>
  <si>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</si>
  <si>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</si>
  <si>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</si>
  <si>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</si>
  <si>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</si>
  <si>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</si>
  <si>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</si>
  <si>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</si>
  <si>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</si>
  <si>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</si>
  <si>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</si>
  <si>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</si>
  <si>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</si>
  <si>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</si>
  <si>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</si>
  <si>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</si>
  <si>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</si>
  <si>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</si>
  <si>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</si>
  <si>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</si>
  <si>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</si>
  <si>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</si>
  <si>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</si>
  <si>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</si>
  <si>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</si>
  <si>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</si>
  <si>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</si>
  <si>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</si>
  <si>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</si>
  <si>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</si>
  <si>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</si>
  <si>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</si>
  <si>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</si>
  <si>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</si>
  <si>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access at night time</t>
  </si>
  <si>
    <t>PCM-20251125-00002010</t>
  </si>
  <si>
    <t>Em team on the way 50 mins</t>
  </si>
  <si>
    <t>PCM-20251125-00001969</t>
  </si>
  <si>
    <t>ETA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</si>
</sst>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67" dataDxfId="166" headerRowBorderDxfId="164" tableBorderDxfId="165" totalsRowBorderDxfId="163">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0" dataDxfId="149" headerRowBorderDxfId="147" tableBorderDxfId="148" totalsRowBorderDxfId="146">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4" dataDxfId="23" headerRowBorderDxfId="21" tableBorderDxfId="22">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8" headerRowBorderDxfId="6" tableBorderDxfId="7">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tableColumn id="8" xr3:uid="{B64B7D79-50DB-4932-B2CC-EA2364CB128C}" name="Creat Fault First Time Occured"/>
    <tableColumn id="9" xr3:uid="{B758EA95-071A-4B74-870D-92D5C3A06EDC}" name="Power Source"/>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323.94951087963273</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45986.897936805559</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45986.897936805559</v>
      </c>
      <c r="H4" s="131"/>
      <c r="I4" s="129" t="str">
        <f>IFERROR(VLOOKUP(D4,DB!A:F,6,0),"")</f>
        <v/>
      </c>
      <c r="J4" s="129" t="str">
        <f>IFERROR(VLOOKUP(D4,DB!A:G,7,0),"")</f>
        <v/>
      </c>
      <c r="K4" s="133"/>
      <c r="L4" s="134" t="str">
        <f>IFERROR(VLOOKUP(D4,DB!A:I,9,0),"")</f>
        <v/>
      </c>
    </row>
    <row r="5" spans="1:15" s="64" customFormat="1" ht="15" customHeight="1">
      <c r="A5" s="151"/>
      <c r="B5" s="150" t="str">
        <f>IFERROR(VLOOKUP(D5,DB!A:K,11,0),"")</f>
        <v/>
      </c>
      <c r="C5" s="150"/>
      <c r="D5" s="59"/>
      <c r="E5" s="149"/>
      <c r="F5" s="148"/>
      <c r="G5" s="147">
        <f ca="1">IFERROR(NOW()-F5,"-")</f>
        <v>45986.897936805559</v>
      </c>
      <c r="H5" s="148"/>
      <c r="I5" s="150" t="str">
        <f>IFERROR(VLOOKUP(D5,DB!A:F,6,0),"")</f>
        <v/>
      </c>
      <c r="J5" s="150" t="str">
        <f>IFERROR(VLOOKUP(D5,DB!A:G,7,0),"")</f>
        <v/>
      </c>
      <c r="K5" s="146"/>
      <c r="L5" s="145" t="str">
        <f>IFERROR(VLOOKUP(D5,DB!A:I,9,0),"")</f>
        <v/>
      </c>
    </row>
    <row r="6" spans="1:15" s="64" customFormat="1" ht="15" customHeight="1">
      <c r="A6" s="151"/>
      <c r="B6" s="150" t="str">
        <f>IFERROR(VLOOKUP(D6,DB!A:K,11,0),"")</f>
        <v/>
      </c>
      <c r="C6" s="150"/>
      <c r="D6" s="59"/>
      <c r="E6" s="149"/>
      <c r="F6" s="148"/>
      <c r="G6" s="147">
        <f ca="1">IFERROR(NOW()-F6,"-")</f>
        <v>45986.897936805559</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45986.897936805559</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45986.897936805559</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45986.897936805559</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45986.897936805559</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45986.897936805559</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45986.897936805559</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45986.897936805559</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45986.897936805559</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45986.897936805559</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45986.897936805559</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45986.897936805559</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45986.897936805559</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45986.897936805559</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45986.897936805559</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45986.897936805559</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45986.897936805559</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45986.897936805559</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45986.897936805559</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45986.897936805559</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45986.897936805559</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45986.897936805559</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45986.897936805559</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45986.897936805559</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45986.897936805559</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45986.897936805559</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45986.897936805559</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45986.897936805559</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45986.897936805559</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45986.897936805559</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45986.897936805559</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45986.897936805559</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45986.897936805559</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45986.897936805559</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45986.897936805559</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45986.897936805559</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45986.897936805559</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45986.897936805559</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45986.897936805559</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45986.897936805559</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45986.897936805559</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45986.897936805559</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45986.897936805559</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45986.897936805559</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45986.897936805559</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45986.897936805559</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45986.897936805559</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45986.897936805559</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45986.897936805559</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45986.897936805559</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45986.897936805559</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45986.897936805559</v>
      </c>
      <c r="H57" s="148"/>
      <c r="I57" s="150" t="str">
        <f>IFERROR(VLOOKUP(D57,DB!A:F,6,0),"")</f>
        <v/>
      </c>
      <c r="J57" s="150" t="str">
        <f>IFERROR(VLOOKUP(D57,DB!A:G,7,0),"")</f>
        <v/>
      </c>
      <c r="K57" s="146"/>
      <c r="L57" s="145" t="str">
        <f>IFERROR(VLOOKUP(D57,DB!A:I,9,0),"")</f>
        <v/>
      </c>
    </row>
    <row r="58" spans="1:12" s="64" customFormat="1" ht="15" customHeight="1">
      <c r="F58" s="144"/>
      <c r="G58" s="143"/>
      <c r="H58" s="144"/>
      <c r="K58" s="142"/>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sheetData>
  <customSheetViews>
    <customSheetView guid="{F6042A99-DD27-4453-835D-0834D95730CC}" filter="1" showAutoFilter="1">
      <pageMargins left="0" right="0" top="0" bottom="0" header="0" footer="0"/>
      <autoFilter ref="B1:M1" xr:uid="{2223293E-173D-4A1C-8A07-03F5BC1D06A3}"/>
    </customSheetView>
  </customSheetViews>
  <dataValidations count="2">
    <dataValidation allowBlank="1" showInputMessage="1" showErrorMessage="1" sqref="E1" xr:uid="{5DBA255D-CDD9-49FB-AD3C-AF70AB4EE696}"/>
    <dataValidation type="list" allowBlank="1" showInputMessage="1" showErrorMessage="1" sqref="E2 E3: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161.89809884259739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2.5105178240773967</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45986.897936805559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45986.897936805559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45986.897936805559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45986.897936805559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45986.897936805559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45986.897936805559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45986.897936805559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45986.897936805559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45986.897936805559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45986.897936805559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45986.897936805559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45986.897936805559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45986.897936805559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45986.897936805559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45986.897936805559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45986.897936805559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45986.897936805559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45986.897936805559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45986.897936805559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45986.897936805559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45986.897936805559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45986.897936805559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45986.897936805559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45986.897936805559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45986.897936805559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45986.897936805559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45986.897936805559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45986.897936805559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45986.897936805559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45986.897936805559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45986.897936805559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45986.897936805559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45986.897936805559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45986.897936805559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45986.897936805559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45986.897936805559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45986.897936805559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45986.897936805559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45986.897936805559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45986.897936805559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45986.897936805559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45986.897936805559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45986.897936805559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45986.897936805559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45986.897936805559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45986.897936805559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45986.897936805559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45986.897936805559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45986.897936805559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45986.897936805559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45986.897936805559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45986.897936805559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45986.897936805559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45986.897936805559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45986.897936805559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45986.897936805559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45986.897936805559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45986.897936805559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45986.897936805559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45986.897936805559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45986.897936805559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45986.897936805559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45986.897936805559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45986.897936805559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45986.897936805559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45986.897936805559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45986.897936805559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45986.897936805559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45986.897936805559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45986.897936805559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45986.897936805559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45986.897936805559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45986.897936805559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45986.897936805559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45986.897936805559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45986.897936805559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45986.897936805559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45986.897936805559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45986.897936805559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45986.897936805559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45986.897936805559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45986.897936805559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45986.897936805559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45986.897936805559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45986.897936805559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45986.897936805559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45986.897936805559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45986.897936805559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45986.897936805559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45986.897936805559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45986.897936805559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45986.897936805559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45986.897936805559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45986.897936805559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45986.897936805559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45986.897936805559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45986.897936805559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45986.897936805559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45986.897936805559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45986.897936805559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45986.897936805559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45986.897936805559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45986.897936805559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45986.897936805559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45986.897936805559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45986.897936805559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45986.897936805559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45986.897936805559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45986.897936805559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45986.897936805559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45986.897936805559</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45986.897936805559</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45986.897936805559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45986.897936805559</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45986.897936805559</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45986.897936805559</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45986.897936805559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45986.897936805559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45986.897936805559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45986.897936805559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45986.897936805559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45986.897936805559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45986.897936805559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45986.897936805559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45986.897936805559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45986.897936805559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45986.897936805559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45986.897936805559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45986.897936805559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45986.897936805559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45986.897936805559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45986.897936805559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45986.897936805559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45986.897936805559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45986.897936805559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45986.897936805559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45986.897936805559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45986.897936805559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45986.897936805559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45986.897936805559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45986.897936805559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45986.897936805559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45986.897936805559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45986.897936805559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45986.897936805559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45986.897936805559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45986.897936805559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45986.897936805559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45986.897936805559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45986.897936805559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45986.897936805559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45986.897936805559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45986.897936805559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45986.897936805559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45986.897936805559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45986.897936805559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45986.897936805559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45986.897936805559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45986.897936805559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45986.897936805559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45986.897936805559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45986.897936805559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45986.897936805559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45986.897936805559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45986.897936805559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45986.897936805559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45986.897936805559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45986.897936805559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45986.897936805559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45986.897936805559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45986.897936805559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45986.897936805559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45986.897936805559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45986.897936805559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45986.897936805559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45986.897936805559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45986.897936805559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45986.897936805559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45986.897936805559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45986.897936805559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45986.897936805559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45986.897936805559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45986.897936805559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45986.897936805559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45986.897936805559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45986.897936805559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45986.897936805559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45986.897936805559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45986.897936805559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45986.897936805559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45986.897936805559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45986.897936805559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45986.897936805559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45986.897936805559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45986.897936805559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45986.897936805559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45986.897936805559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45986.897936805559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45986.897936805559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45986.897936805559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45986.897936805559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45986.897936805559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45986.897936805559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45986.897936805559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45986.897936805559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45986.897936805559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45986.897936805559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45986.897936805559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45986.897936805559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45986.897936805559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45986.897936805559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45986.897936805559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45986.897936805559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45986.897936805559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45986.897936805559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45986.897936805559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45986.897936805559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45986.897936805559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45986.897936805559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45986.897936805559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45986.897936805559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45986.897936805559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45986.897936805559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45986.897936805559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45986.897936805559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45986.897936805559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45986.897936805559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45986.897936805559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45986.897936805559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45986.897936805559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45986.897936805559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45986.897936805559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45986.897936805559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45986.897936805559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45986.897936805559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45986.897936805559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45986.897936805559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45986.897936805559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45986.897936805559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45986.897936805559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45986.897936805559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45986.897936805559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45986.897936805559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45986.897936805559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45986.897936805559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45986.897936805559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45986.897936805559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45986.897936805559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45986.897936805559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45986.897936805559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45986.897936805559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45986.897936805559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45986.897936805559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45986.897936805559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45986.897936805559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45986.897936805559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45986.897936805559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45986.897936805559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45986.897936805559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45986.897936805559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45986.897936805559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45986.897936805559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45986.897936805559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45986.897936805559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45986.897936805559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45986.897936805559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45986.897936805559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45986.897936805559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45986.897936805559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45986.897936805559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45986.897936805559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45986.897936805559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45986.897936805559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45986.897936805559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45986.897936805559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45986.897936805559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45986.897936805559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45986.897936805559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45986.897936805559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45986.897936805559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45986.897936805559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45986.897936805559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45986.897936805559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45986.897936805559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45986.897936805559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45986.897936805559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45986.897936805559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45986.897936805559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45986.897936805559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45986.897936805559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45986.897936805559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45986.897936805559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45986.897936805559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45986.897936805559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45986.897936805559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45986.897936805559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45986.897936805559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45986.897936805559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45986.897936805559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45986.897936805559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45986.897936805559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45986.897936805559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45986.897936805559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45986.897936805559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45986.897936805559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45986.897936805559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45986.897936805559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45986.897936805559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45986.897936805559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45986.897936805559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45986.897936805559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45986.897936805559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45986.897936805559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45986.897936805559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45986.897936805559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45986.897936805559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45986.897936805559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45986.897936805559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45986.897936805559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45986.897936805559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45986.897936805559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45986.897936805559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45986.897936805559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45986.897936805559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45986.897936805559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45986.897936805559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45986.897936805559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45986.897936805559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45986.897936805559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45986.897936805559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45986.897936805559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45986.897936805559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45986.897936805559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45986.897936805559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45986.897936805559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45986.897936805559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45986.897936805559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45986.897936805559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45986.897936805559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45986.897936805559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45986.897936805559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45986.897936805559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45986.897936805559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45986.897936805559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45986.897936805559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45986.897936805559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45986.897936805559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45986.897936805559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45986.897936805559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45986.897936805559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45986.897936805559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45986.897936805559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45986.897936805559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45986.897936805559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45986.897936805559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45986.897936805559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45986.897936805559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45986.897936805559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45986.897936805559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45986.897936805559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45986.897936805559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45986.897936805559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45986.897936805559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45986.897936805559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45986.897936805559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45986.897936805559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45986.897936805559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45986.897936805559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45986.897936805559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45986.897936805559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45986.897936805559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45986.897936805559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45986.897936805559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45986.897936805559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45986.897936805559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45986.897936805559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45986.897936805559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45986.897936805559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45986.897936805559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45986.897936805559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45986.897936805559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45986.897936805559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45986.897936805559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45986.897936805559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45986.897936805559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45986.897936805559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45986.897936805559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45986.897936805559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45986.897936805559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45986.897936805559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45986.897936805559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45986.897936805559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45986.897936805559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45986.897936805559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45986.897936805559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45986.897936805559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45986.897936805559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45986.897936805559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45986.897936805559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45986.897936805559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45986.897936805559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45986.897936805559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45986.897936805559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45986.897936805559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45986.897936805559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45986.897936805559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45986.897936805559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45986.897936805559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45986.897936805559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45986.897936805559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45986.897936805559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45986.897936805559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45986.897936805559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45986.897936805559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45986.897936805559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45986.897936805559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45986.897936805559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45986.897936805559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45986.897936805559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45986.897936805559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45986.897936805559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45986.897936805559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45986.897936805559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45986.897936805559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45986.897936805559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45986.897936805559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45986.897936805559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45986.897936805559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45986.897936805559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45986.897936805559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45986.897936805559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45986.897936805559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45986.897936805559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45986.897936805559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45986.897936805559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45986.897936805559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45986.897936805559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45986.897936805559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45986.897936805559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45986.897936805559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45986.897936805559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45986.897936805559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45986.897936805559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45986.897936805559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45986.897936805559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45986.897936805559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45986.897936805559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45986.897936805559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45986.897936805559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45986.897936805559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45986.897936805559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45986.897936805559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45986.897936805559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45986.897936805559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45986.897936805559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45986.897936805559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45986.897936805559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45986.897936805559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45986.897936805559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45986.897936805559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45986.897936805559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45986.897936805559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45986.897936805559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45986.897936805559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45986.897936805559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45986.897936805559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45986.897936805559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45986.897936805559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45986.897936805559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45986.897936805559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45986.897936805559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45986.897936805559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45986.897936805559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45986.897936805559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45986.897936805559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45986.897936805559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45986.897936805559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45986.897936805559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45986.897936805559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45986.897936805559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45986.897936805559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45986.897936805559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45986.897936805559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45986.897936805559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45986.897936805559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45986.897936805559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45986.897936805559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45986.897936805559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45986.897936805559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45986.897936805559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45986.897936805559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45986.897936805559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45986.897936805559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45986.897936805559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45986.897936805559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45986.897936805559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45986.897936805559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45986.897936805559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45986.897936805559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45986.897936805559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45986.897936805559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45986.897936805559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45986.897936805559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45986.897936805559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45986.897936805559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45986.897936805559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45986.897936805559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45986.897936805559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45986.897936805559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45986.897936805559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45986.897936805559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45986.897936805559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45986.897936805559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45986.897936805559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45986.897936805559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45986.897936805559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45986.897936805559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45986.897936805559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45986.897936805559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45986.897936805559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45986.897936805559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45986.897936805559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45986.897936805559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45986.897936805559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45986.897936805559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45986.897936805559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45986.897936805559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45986.897936805559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45986.897936805559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45986.897936805559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45986.897936805559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45986.897936805559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45986.897936805559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45986.897936805559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45986.897936805559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45986.897936805559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45986.897936805559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45986.897936805559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45986.897936805559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45986.897936805559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45986.897936805559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45986.897936805559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45986.897936805559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45986.897936805559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45986.897936805559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45986.897936805559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45986.897936805559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45986.897936805559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45986.897936805559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45986.897936805559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45986.897936805559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45986.897936805559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45986.897936805559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45986.897936805559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45986.897936805559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45986.897936805559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45986.897936805559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45986.897936805559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45986.897936805559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45986.897936805559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45986.897936805559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45986.897936805559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45986.897936805559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45986.897936805559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45986.897936805559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45986.897936805559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45986.897936805559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45986.897936805559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45986.897936805559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45986.897936805559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45986.897936805559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45986.897936805559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45986.897936805559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45986.897936805559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45986.897936805559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45986.897936805559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45986.897936805559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45986.897936805559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45986.897936805559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45986.897936805559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45986.897936805559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45986.897936805559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45986.897936805559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45986.897936805559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45986.897936805559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45986.897936805559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45986.897936805559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45986.897936805559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45986.897936805559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45986.897936805559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45986.897936805559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45986.897936805559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45986.897936805559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45986.897936805559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45986.897936805559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45986.897936805559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45986.897936805559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45986.897936805559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45986.897936805559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45986.897936805559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45986.897936805559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45986.897936805559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45986.897936805559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45986.897936805559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45986.897936805559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45986.897936805559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45986.897936805559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45986.897936805559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45986.897936805559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45986.897936805559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45986.897936805559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45986.897936805559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45986.897936805559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45986.897936805559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45986.897936805559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45986.897936805559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45986.897936805559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45986.897936805559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45986.897936805559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45986.897936805559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45986.897936805559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45986.897936805559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45986.897936805559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45986.897936805559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45986.897936805559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45986.897936805559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45986.897936805559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45986.897936805559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45986.897936805559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45986.897936805559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45986.897936805559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45986.897936805559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45986.897936805559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45986.897936805559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45986.897936805559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45986.897936805559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45986.897936805559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45986.897936805559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45986.897936805559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45986.897936805559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45986.897936805559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45986.897936805559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45986.897936805559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45986.897936805559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45986.897936805559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45986.897936805559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45986.897936805559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45986.897936805559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45986.897936805559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45986.897936805559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45986.897936805559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45986.897936805559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45986.897936805559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45986.897936805559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45986.897936805559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45986.897936805559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45986.897936805559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45986.897936805559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45986.897936805559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45986.897936805559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45986.897936805559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45986.897936805559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45986.897936805559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45986.897936805559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45986.897936805559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45986.897936805559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45986.897936805559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45986.897936805559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45986.897936805559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45986.897936805559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45986.897936805559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45986.897936805559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45986.897936805559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45986.897936805559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45986.897936805559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45986.897936805559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45986.897936805559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45986.897936805559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45986.897936805559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45986.897936805559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45986.897936805559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45986.897936805559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45986.897936805559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45986.897936805559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45986.897936805559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45986.897936805559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45986.897936805559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45986.897936805559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45986.897936805559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45986.897936805559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45986.897936805559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45986.897936805559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45986.897936805559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45986.897936805559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45986.897936805559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45986.897936805559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45986.897936805559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45986.897936805559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45986.897936805559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45986.897936805559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45986.897936805559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45986.897936805559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45986.897936805559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45986.897936805559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45986.897936805559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45986.897936805559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45986.897936805559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45986.897936805559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45986.897936805559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45986.897936805559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45986.897936805559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45986.897936805559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45986.897936805559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45986.897936805559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45986.897936805559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45986.897936805559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45986.897936805559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45986.897936805559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45986.897936805559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45986.897936805559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45986.897936805559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45986.897936805559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45986.897936805559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45986.897936805559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45986.897936805559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45986.897936805559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45986.897936805559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45986.897936805559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45986.897936805559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45986.897936805559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45986.897936805559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45986.897936805559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45986.897936805559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45986.897936805559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45986.897936805559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45986.897936805559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45986.897936805559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45986.897936805559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45986.897936805559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45986.897936805559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45986.897936805559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45986.897936805559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45986.897936805559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45986.897936805559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45986.897936805559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45986.897936805559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45986.897936805559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45986.897936805559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45986.897936805559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45986.897936805559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45986.897936805559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45986.897936805559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45986.897936805559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45986.897936805559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45986.897936805559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45986.897936805559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45986.897936805559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45986.897936805559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45986.897936805559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45986.897936805559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45986.897936805559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45986.897936805559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45986.897936805559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45986.897936805559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45986.897936805559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45986.897936805559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45986.897936805559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45986.897936805559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45986.897936805559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45986.897936805559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45986.897936805559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45986.897936805559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45986.897936805559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45986.897936805559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45986.897936805559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45986.897936805559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45986.897936805559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45986.897936805559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45986.897936805559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45986.897936805559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45986.897936805559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45986.897936805559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45986.897936805559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45986.897936805559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45986.897936805559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45986.897936805559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45986.897936805559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45986.897936805559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45986.897936805559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45986.897936805559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45986.897936805559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45986.897936805559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45986.897936805559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45986.897936805559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45986.897936805559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45986.897936805559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45986.897936805559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45986.897936805559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45986.897936805559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45986.897936805559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45986.897936805559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45986.897936805559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45986.897936805559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45986.897936805559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45986.897936805559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45986.897936805559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45986.897936805559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45986.897936805559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45986.897936805559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45986.897936805559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45986.897936805559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45986.897936805559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45986.897936805559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45986.897936805559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45986.897936805559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45986.897936805559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45986.897936805559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45986.897936805559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45986.897936805559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45986.897936805559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45986.897936805559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45986.897936805559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45986.897936805559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45986.897936805559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45986.897936805559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45986.897936805559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45986.897936805559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45986.897936805559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45986.897936805559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45986.897936805559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45986.897936805559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45986.897936805559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45986.897936805559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45986.897936805559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45986.897936805559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45986.897936805559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45986.897936805559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45986.897936805559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45986.897936805559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45986.897936805559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45986.897936805559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45986.897936805559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45986.897936805559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45986.897936805559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45986.897936805559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45986.897936805559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45986.897936805559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45986.897936805559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45986.897936805559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45986.897936805559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45986.897936805559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45986.897936805559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45986.897936805559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45986.897936805559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45986.897936805559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45986.897936805559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45986.897936805559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45986.897936805559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45986.897936805559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45986.897936805559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45986.897936805559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45986.897936805559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45986.897936805559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45986.897936805559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45986.897936805559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45986.897936805559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45986.897936805559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45986.897936805559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45986.897936805559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45986.897936805559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45986.897936805559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45986.897936805559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45986.897936805559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45986.897936805559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45986.897936805559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45986.897936805559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45986.897936805559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45986.897936805559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45986.897936805559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45986.897936805559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45986.897936805559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45986.897936805559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45986.897936805559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45986.897936805559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45986.897936805559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45986.897936805559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45986.897936805559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45986.897936805559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45986.897936805559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45986.897936805559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45986.897936805559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45986.897936805559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45986.897936805559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45986.897936805559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45986.897936805559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45986.897936805559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45986.897936805559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45986.897936805559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45986.897936805559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45986.897936805559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45986.897936805559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45986.897936805559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45986.897936805559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45986.897936805559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45986.897936805559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45986.897936805559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45986.897936805559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45986.897936805559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45986.897936805559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45986.897936805559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45986.897936805559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45986.897936805559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45986.897936805559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45986.897936805559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45986.897936805559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45986.897936805559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45986.897936805559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45986.897936805559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45986.897936805559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45986.897936805559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45986.897936805559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45986.897936805559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45986.897936805559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45986.897936805559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45986.897936805559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45986.897936805559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45986.897936805559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45986.897936805559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45986.897936805559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45986.897936805559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45986.897936805559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45986.897936805559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45986.897936805559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45986.897936805559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45986.897936805559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45986.897936805559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45986.897936805559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45986.897936805559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45986.897936805559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45986.897936805559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45986.897936805559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45986.897936805559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45986.897936805559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45986.897936805559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45986.897936805559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45986.897936805559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45986.897936805559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45986.897936805559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45986.897936805559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45986.897936805559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45986.897936805559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45986.897936805559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45986.897936805559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45986.897936805559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45986.897936805559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45986.897936805559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45986.897936805559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45986.897936805559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45986.897936805559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45986.897936805559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45986.897936805559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45986.897936805559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45986.897936805559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45986.897936805559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45986.897936805559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45986.897936805559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45986.897936805559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45986.897936805559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45986.897936805559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45986.897936805559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45986.897936805559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45986.897936805559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45986.897936805559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45986.897936805559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45986.897936805559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45986.897936805559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45986.897936805559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45986.897936805559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45986.897936805559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45986.897936805559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45986.897936805559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45986.897936805559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45986.897936805559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45986.897936805559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45986.897936805559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45986.897936805559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45986.897936805559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45986.897936805559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45986.897936805559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45986.897936805559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45986.897936805559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45986.897936805559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45986.897936805559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45986.897936805559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45986.897936805559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45986.897936805559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45986.897936805559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45986.897936805559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45986.897936805559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45986.897936805559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45986.897936805559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45986.897936805559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45986.897936805559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45986.897936805559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45986.897936805559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45986.897936805559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45986.897936805559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45986.897936805559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45986.897936805559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45986.897936805559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45986.897936805559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45986.897936805559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45986.897936805559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45986.897936805559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45986.897936805559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45986.897936805559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45986.897936805559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45986.897936805559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45986.897936805559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45986.897936805559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45986.897936805559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45986.897936805559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45986.897936805559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45986.897936805559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45986.897936805559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45986.897936805559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45986.897936805559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45986.897936805559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45986.897936805559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45986.897936805559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45986.897936805559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45986.897936805559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45986.897936805559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45986.897936805559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45986.897936805559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45986.897936805559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45986.897936805559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45986.897936805559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45986.897936805559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45986.897936805559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45986.897936805559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45986.897936805559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45986.897936805559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45986.897936805559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45986.897936805559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45986.897936805559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45986.897936805559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45986.897936805559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45986.897936805559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45986.897936805559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45986.897936805559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45986.897936805559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45986.897936805559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45986.897936805559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45986.897936805559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45986.897936805559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45986.897936805559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45986.897936805559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45986.897936805559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45986.897936805559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45986.897936805559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45986.897936805559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45986.897936805559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45986.897936805559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45986.897936805559</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13" sqref="K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283.41721921296266</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t="shared" ref="G3:G44" ca="1" si="0">IFERROR(NOW()-F3,"")</f>
        <v>45986.897936805559</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45986.897936805559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45986.897936805559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45986.897936805559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45986.897936805559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45986.897936805559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45986.897936805559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45986.897936805559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45986.897936805559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45986.897936805559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45986.897936805559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45986.897936805559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45986.897936805559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45986.897936805559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45986.897936805559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45986.897936805559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45986.897936805559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45986.897936805559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45986.897936805559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45986.897936805559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45986.897936805559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45986.897936805559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45986.897936805559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45986.897936805559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45986.897936805559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45986.897936805559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45986.897936805559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45986.897936805559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45986.897936805559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45986.897936805559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45986.897936805559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45986.897936805559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45986.897936805559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45986.897936805559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45986.897936805559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45986.897936805559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45986.897936805559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45986.897936805559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45986.897936805559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45986.897936805559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45986.897936805559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45986.897936805559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45986.897936805559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45986.897936805559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45986.897936805559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45986.897936805559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45986.897936805559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45986.897936805559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45986.897936805559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45986.897936805559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45986.897936805559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45986.897936805559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45986.897936805559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45986.897936805559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45986.897936805559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45986.897936805559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45986.897936805559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45986.897936805559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45986.897936805559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45986.897936805559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45986.897936805559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45986.897936805559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45986.897936805559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45986.897936805559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45986.897936805559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45986.897936805559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45986.897936805559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45986.897936805559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45986.897936805559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45986.897936805559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45986.897936805559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45986.897936805559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45986.897936805559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45986.897936805559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45986.897936805559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45986.897936805559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45986.897936805559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45986.897936805559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45986.897936805559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45986.897936805559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45986.897936805559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45986.897936805559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45986.897936805559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45986.897936805559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45986.897936805559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45986.897936805559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45986.897936805559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45986.897936805559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45986.897936805559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45986.897936805559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45986.897936805559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45986.897936805559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45986.897936805559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45986.897936805559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45986.897936805559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45986.897936805559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45986.897936805559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45986.897936805559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45986.897936805559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45986.897936805559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45986.897936805559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45986.897936805559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45986.897936805559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45986.897936805559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45986.897936805559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45986.897936805559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45986.897936805559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45986.897936805559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45986.897936805559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45986.897936805559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45986.897936805559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45986.897936805559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45986.897936805559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45986.897936805559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45986.897936805559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45986.897936805559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45986.897936805559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45986.897936805559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45986.897936805559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45986.897936805559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45986.897936805559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45986.897936805559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45986.897936805559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45986.897936805559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45986.897936805559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45986.897936805559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45986.897936805559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45986.897936805559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45986.897936805559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45986.897936805559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45986.897936805559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45986.897936805559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45986.897936805559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45986.897936805559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45986.897936805559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45986.897936805559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45986.897936805559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45986.897936805559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45986.897936805559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45986.897936805559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45986.897936805559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45986.897936805559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45986.897936805559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45986.897936805559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45986.897936805559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45986.897936805559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45986.897936805559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45986.897936805559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45986.897936805559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45986.897936805559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45986.897936805559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45986.897936805559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45986.897936805559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45986.897936805559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45986.897936805559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45986.897936805559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45986.897936805559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45986.897936805559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45986.897936805559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45986.897936805559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45986.897936805559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45986.897936805559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45986.897936805559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45986.897936805559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45986.897936805559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45986.897936805559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45986.897936805559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45986.897936805559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45986.897936805559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45986.897936805559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45986.897936805559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45986.897936805559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45986.897936805559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45986.897936805559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45986.897936805559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45986.897936805559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45986.897936805559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45986.897936805559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45986.897936805559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45986.897936805559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45986.897936805559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45986.897936805559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45986.897936805559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45986.897936805559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45986.897936805559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45986.897936805559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45986.897936805559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45986.897936805559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45986.897936805559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45986.897936805559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45986.897936805559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45986.897936805559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45986.897936805559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45986.897936805559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45986.897936805559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45986.897936805559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45986.897936805559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45986.897936805559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45986.897936805559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45986.897936805559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45986.897936805559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45986.897936805559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45986.897936805559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45986.897936805559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45986.897936805559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45986.897936805559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45986.897936805559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45986.897936805559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45986.897936805559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45986.897936805559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45986.897936805559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45986.897936805559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45986.897936805559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45986.897936805559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45986.897936805559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45986.897936805559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45986.897936805559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45986.897936805559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45986.897936805559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45986.897936805559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45986.897936805559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45986.897936805559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45986.897936805559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45986.897936805559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45986.897936805559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45986.897936805559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45986.897936805559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45986.897936805559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45986.897936805559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45986.897936805559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45986.897936805559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45986.897936805559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45986.897936805559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45986.897936805559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45986.897936805559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45986.897936805559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45986.897936805559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45986.897936805559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45986.897936805559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45986.897936805559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45986.897936805559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45986.897936805559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45986.897936805559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45986.897936805559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45986.897936805559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45986.897936805559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45986.897936805559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45986.897936805559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45986.897936805559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45986.897936805559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45986.897936805559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45986.897936805559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45986.897936805559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45986.897936805559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45986.897936805559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45986.897936805559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45986.897936805559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45986.897936805559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45986.897936805559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45986.897936805559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45986.897936805559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45986.897936805559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45986.897936805559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45986.897936805559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45986.897936805559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45986.897936805559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45986.897936805559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45986.897936805559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45986.897936805559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45986.897936805559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45986.897936805559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45986.897936805559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45986.897936805559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45986.897936805559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45986.897936805559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45986.897936805559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45986.897936805559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45986.897936805559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45986.897936805559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45986.897936805559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45986.897936805559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45986.897936805559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45986.897936805559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45986.897936805559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45986.897936805559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45986.897936805559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45986.897936805559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45986.897936805559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45986.897936805559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45986.897936805559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45986.897936805559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45986.897936805559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45986.897936805559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45986.897936805559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45986.897936805559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45986.897936805559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45986.897936805559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45986.897936805559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45986.897936805559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45986.897936805559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45986.897936805559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45986.897936805559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45986.897936805559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45986.897936805559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45986.897936805559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45986.897936805559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45986.897936805559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45986.897936805559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45986.897936805559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45986.897936805559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45986.897936805559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45986.897936805559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45986.897936805559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45986.897936805559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45986.897936805559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45986.897936805559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45986.897936805559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45986.897936805559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45986.897936805559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45986.897936805559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45986.897936805559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45986.897936805559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45986.897936805559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45986.897936805559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45986.897936805559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45986.897936805559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45986.897936805559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45986.897936805559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45986.897936805559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45986.897936805559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45986.897936805559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45986.897936805559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45986.897936805559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45986.897936805559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45986.897936805559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45986.897936805559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45986.897936805559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45986.897936805559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45986.897936805559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45986.897936805559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45986.897936805559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45986.897936805559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45986.897936805559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45986.897936805559</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39109</v>
      </c>
      <c r="B2" s="37" t="str">
        <f>IFERROR(VLOOKUP(D2,DB!A:K,11,0),"")</f>
        <v>R5</v>
      </c>
      <c r="C2" s="37">
        <v>3</v>
      </c>
      <c r="D2" s="106" t="s">
        <v>36011</v>
      </c>
      <c r="E2" s="37" t="s">
        <v>39021</v>
      </c>
      <c r="F2" s="38">
        <v>45891.832060185188</v>
      </c>
      <c r="G2" s="108">
        <f ca="1">IFERROR(NOW()-F2,"")</f>
        <v>95.065876620370545</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60.70905949074222</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38.236825694446452</v>
      </c>
      <c r="H4" s="110">
        <v>45948.661111111112</v>
      </c>
      <c r="I4" s="109" t="str">
        <f>IFERROR(VLOOKUP(D4,DB!A:F,6,0),"")</f>
        <v>SCECO</v>
      </c>
      <c r="J4" s="109" t="str">
        <f>IFERROR(VLOOKUP(D4,DB!A:G,7,0),"")</f>
        <v>Dead</v>
      </c>
      <c r="K4" s="109" t="s">
        <v>39114</v>
      </c>
      <c r="L4" s="109" t="str">
        <f>IFERROR(VLOOKUP(D4,DB!A:I,9,0),"")</f>
        <v>Latis</v>
      </c>
    </row>
    <row r="5" spans="1:13" ht="30.75">
      <c r="A5" s="109" t="s">
        <v>39115</v>
      </c>
      <c r="B5" s="109" t="str">
        <f>IFERROR(VLOOKUP(D5,DB!A:K,11,0),"")</f>
        <v>R5</v>
      </c>
      <c r="C5" s="109">
        <v>1</v>
      </c>
      <c r="D5" s="109" t="s">
        <v>36518</v>
      </c>
      <c r="E5" s="109" t="s">
        <v>39021</v>
      </c>
      <c r="F5" s="122">
        <v>45981.373298611114</v>
      </c>
      <c r="G5" s="111">
        <f ca="1">IFERROR(NOW()-F5,"")</f>
        <v>5.5246381944452878</v>
      </c>
      <c r="H5" s="122">
        <v>45981.360798611109</v>
      </c>
      <c r="I5" s="109" t="str">
        <f>IFERROR(VLOOKUP(D5,DB!A:F,6,0),"")</f>
        <v>SCECO</v>
      </c>
      <c r="J5" s="109" t="str">
        <f>IFERROR(VLOOKUP(D5,DB!A:G,7,0),"")</f>
        <v>Dead</v>
      </c>
      <c r="K5" s="109" t="s">
        <v>39116</v>
      </c>
      <c r="L5" s="109" t="str">
        <f>IFERROR(VLOOKUP(D5,DB!A:I,9,0),"")</f>
        <v>Latis</v>
      </c>
    </row>
    <row r="6" spans="1:13">
      <c r="A6" s="109" t="s">
        <v>39117</v>
      </c>
      <c r="B6" s="109" t="str">
        <f>IFERROR(VLOOKUP(D6,DB!A:K,11,0),"")</f>
        <v>R5</v>
      </c>
      <c r="C6" s="109">
        <v>2</v>
      </c>
      <c r="D6" s="109" t="s">
        <v>37374</v>
      </c>
      <c r="E6" s="109" t="s">
        <v>39021</v>
      </c>
      <c r="F6" s="122">
        <v>45986.862199074072</v>
      </c>
      <c r="G6" s="111">
        <f ca="1">IFERROR(NOW()-F6,"")</f>
        <v>3.5737731486733537E-2</v>
      </c>
      <c r="H6" s="122">
        <v>45986.854375000003</v>
      </c>
      <c r="I6" s="109" t="str">
        <f>IFERROR(VLOOKUP(D6,DB!A:F,6,0),"")</f>
        <v>Generator-SG</v>
      </c>
      <c r="J6" s="109" t="str">
        <f>IFERROR(VLOOKUP(D6,DB!A:G,7,0),"")</f>
        <v>Vandalized</v>
      </c>
      <c r="K6" s="109" t="s">
        <v>39118</v>
      </c>
      <c r="L6" s="109" t="str">
        <f>IFERROR(VLOOKUP(D6,DB!A:I,9,0),"")</f>
        <v>Latis</v>
      </c>
    </row>
    <row r="7" spans="1:13">
      <c r="A7" s="109" t="s">
        <v>39119</v>
      </c>
      <c r="B7" s="109" t="str">
        <f>IFERROR(VLOOKUP(D7,DB!A:K,11,0),"")</f>
        <v>R5</v>
      </c>
      <c r="C7" s="109">
        <v>1</v>
      </c>
      <c r="D7" s="109" t="s">
        <v>33139</v>
      </c>
      <c r="E7" s="109" t="s">
        <v>39021</v>
      </c>
      <c r="F7" s="122">
        <v>45986.892928240741</v>
      </c>
      <c r="G7" s="111">
        <f ca="1">IFERROR(NOW()-F7,"")</f>
        <v>5.0085648181266151E-3</v>
      </c>
      <c r="H7" s="122">
        <v>45986.871793981481</v>
      </c>
      <c r="I7" s="109" t="str">
        <f>IFERROR(VLOOKUP(D7,DB!A:F,6,0),"")</f>
        <v>Generator-SG</v>
      </c>
      <c r="J7" s="109" t="str">
        <f>IFERROR(VLOOKUP(D7,DB!A:G,7,0),"")</f>
        <v>Vandalized</v>
      </c>
      <c r="K7" s="109" t="s">
        <v>39120</v>
      </c>
      <c r="L7" s="109" t="str">
        <f>IFERROR(VLOOKUP(D7,DB!A:I,9,0),"")</f>
        <v>Latis</v>
      </c>
    </row>
    <row r="8" spans="1:13">
      <c r="A8" s="109"/>
      <c r="B8" s="109" t="str">
        <f>IFERROR(VLOOKUP(D8,DB!A:K,11,0),"")</f>
        <v/>
      </c>
      <c r="C8" s="109"/>
      <c r="D8" s="109"/>
      <c r="E8" s="109"/>
      <c r="F8" s="109"/>
      <c r="G8" s="111">
        <f ca="1">IFERROR(NOW()-F8,"")</f>
        <v>45986.897936805559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45986.897936805559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45986.897936805559</v>
      </c>
      <c r="H10" s="109"/>
      <c r="I10" s="109" t="str">
        <f>IFERROR(VLOOKUP(D10,DB!A:F,6,0),"")</f>
        <v/>
      </c>
      <c r="J10" s="109" t="str">
        <f>IFERROR(VLOOKUP(D10,DB!A:G,7,0),"")</f>
        <v/>
      </c>
      <c r="K10" s="109"/>
      <c r="L10" s="109" t="str">
        <f>IFERROR(VLOOKUP(D10,DB!A:I,9,0),"")</f>
        <v/>
      </c>
    </row>
    <row r="11" spans="1:13">
      <c r="A11" s="125"/>
      <c r="B11" s="125" t="str">
        <f>IFERROR(VLOOKUP(D11,DB!A:K,11,0),"")</f>
        <v/>
      </c>
      <c r="C11" s="125"/>
      <c r="D11" s="125"/>
      <c r="E11" s="125"/>
      <c r="F11" s="126"/>
      <c r="G11" s="111">
        <f ca="1">IFERROR(NOW()-F11,"")</f>
        <v>45986.897936805559</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45986.897936805559</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45986.897936805559</v>
      </c>
      <c r="H13" s="126"/>
      <c r="I13" s="125" t="str">
        <f>IFERROR(VLOOKUP(D13,DB!A:F,6,0),"")</f>
        <v/>
      </c>
      <c r="J13" s="125" t="str">
        <f>IFERROR(VLOOKUP(D13,DB!A:G,7,0),"")</f>
        <v/>
      </c>
      <c r="K13" s="125"/>
      <c r="L13" s="125" t="str">
        <f>IFERROR(VLOOKUP(D13,DB!A:I,9,0),"")</f>
        <v/>
      </c>
    </row>
    <row r="14" spans="1:13">
      <c r="A14" s="125"/>
      <c r="B14" s="125" t="str">
        <f>IFERROR(VLOOKUP(D14,DB!A:K,11,0),"")</f>
        <v/>
      </c>
      <c r="C14" s="125"/>
      <c r="D14" s="135"/>
      <c r="E14" s="125"/>
      <c r="F14" s="126"/>
      <c r="G14" s="111">
        <f ca="1">IFERROR(NOW()-F14,"")</f>
        <v>45986.897936805559</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45986.897936805559</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45986.897936805559</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45986.897936805559</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45986.897936805559</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45986.897936805559</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45986.897936805559</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45986.897936805559</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45986.897936805559</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45986.897936805559</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45986.897936805559</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45986.897936805559</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45986.897936805559</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45986.897936805559</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45986.897936805559</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45986.897936805559</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45986.897936805559</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45986.897936805559</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45986.897936805559</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45986.897936805559</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45986.897936805559</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45986.897936805559</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45986.897936805559</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45986.897936805559</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45986.897936805559</v>
      </c>
      <c r="H38" s="126"/>
      <c r="I38" s="125" t="str">
        <f>IFERROR(VLOOKUP(D38,DB!A:F,6,0),"")</f>
        <v/>
      </c>
      <c r="J38" s="125" t="str">
        <f>IFERROR(VLOOKUP(D38,DB!A:G,7,0),"")</f>
        <v/>
      </c>
      <c r="K38" s="125"/>
      <c r="L38" s="125" t="str">
        <f>IFERROR(VLOOKUP(D38,DB!A:I,9,0),"")</f>
        <v/>
      </c>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tabSelected="1" workbookViewId="0">
      <selection activeCell="K3" sqref="K3"/>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36" t="s">
        <v>39121</v>
      </c>
      <c r="B2" s="137"/>
      <c r="C2" s="138">
        <v>1</v>
      </c>
      <c r="D2" s="137" t="s">
        <v>36654</v>
      </c>
      <c r="E2" s="109" t="s">
        <v>39021</v>
      </c>
      <c r="F2" s="139">
        <v>45986.869317129633</v>
      </c>
      <c r="G2" s="75"/>
      <c r="H2" s="139">
        <v>45986.863344907404</v>
      </c>
      <c r="I2" s="137"/>
      <c r="J2" s="137" t="str">
        <f>IFERROR(VLOOKUP(D2,DB!A:G,7,0),"")</f>
        <v xml:space="preserve">Weak </v>
      </c>
      <c r="K2" s="140" t="s">
        <v>39122</v>
      </c>
      <c r="L2" s="141" t="str">
        <f>IFERROR(VLOOKUP(D2,DB!A:I,9,0),"")</f>
        <v>Latis</v>
      </c>
    </row>
    <row r="3" spans="1:16382" ht="31.5" customHeight="1">
      <c r="A3"/>
      <c r="B3"/>
      <c r="C3" s="138"/>
      <c r="D3" s="137"/>
      <c r="E3" s="109"/>
      <c r="F3"/>
      <c r="G3" s="75"/>
      <c r="H3"/>
      <c r="I3" s="137"/>
      <c r="J3" s="152" t="str">
        <f>IFERROR(VLOOKUP(D3,DB!A:G,7,0),"")</f>
        <v/>
      </c>
      <c r="K3" s="140"/>
      <c r="L3" s="153" t="str">
        <f>IFERROR(VLOOKUP(D3,DB!A:I,9,0),"")</f>
        <v/>
      </c>
    </row>
    <row r="4" spans="1:16382" ht="31.5" customHeight="1">
      <c r="A4" s="136"/>
      <c r="B4" s="137" t="str">
        <f>IFERROR(VLOOKUP(D4,DB!A:K,11,0),"")</f>
        <v/>
      </c>
      <c r="C4" s="138"/>
      <c r="D4" s="137"/>
      <c r="E4" s="109"/>
      <c r="F4" s="139"/>
      <c r="G4" s="75">
        <f ca="1">IFERROR(NOW()-F4,"-")</f>
        <v>45986.897936805559</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45986.897936805559</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45986.897936805559</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45986.897936805559</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45986.897936805559</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45986.897936805559</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45986.897936805559</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45986.897936805559</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45986.897936805559</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7"/>
      <c r="E13" s="109"/>
      <c r="F13" s="139"/>
      <c r="G13" s="75">
        <f ca="1">IFERROR(NOW()-F13,"-")</f>
        <v>45986.897936805559</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7"/>
      <c r="E14" s="109"/>
      <c r="F14" s="139"/>
      <c r="G14" s="75">
        <f ca="1">IFERROR(NOW()-F14,"-")</f>
        <v>45986.897936805559</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45986.897936805559</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45986.897936805559</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45986.897936805559</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45986.897936805559</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45986.897936805559</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45986.897936805559</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45986.897936805559</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45986.897936805559</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45986.897936805559</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45986.897936805559</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45986.897936805559</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45986.897936805559</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45986.897936805559</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45986.897936805559</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45986.897936805559</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45986.897936805559</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45986.897936805559</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45986.897936805559</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45986.897936805559</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45986.897936805559</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45986.897936805559</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45986.897936805559</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45986.897936805559</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45986.897936805559</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45986.897936805559</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45986.897936805559</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2025-11-25T18:34:47Z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