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34" documentId="120_S{2AC9BD13-BADA-5192-A53E-5A8FF88502F6}" xr6:coauthVersionLast="47" xr6:coauthVersionMax="47" xr10:uidLastSave="{6E6768DB-557D-4CF9-8C11-C7D54A608BC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4" l="1"/>
  <c r="J2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L25" i="4"/>
  <c r="B26" i="4"/>
  <c r="G26" i="4"/>
  <c r="I26" i="4"/>
  <c r="J26" i="4"/>
  <c r="L26" i="4"/>
  <c r="B27" i="4"/>
  <c r="G27" i="4"/>
  <c r="I27" i="4"/>
  <c r="J27" i="4"/>
  <c r="L27" i="4"/>
  <c r="B28" i="4"/>
  <c r="G28" i="4"/>
  <c r="I28" i="4"/>
  <c r="J28" i="4"/>
  <c r="L28" i="4"/>
  <c r="B29" i="4"/>
  <c r="G29" i="4"/>
  <c r="I29" i="4"/>
  <c r="J29" i="4"/>
  <c r="L29" i="4"/>
  <c r="B30" i="4"/>
  <c r="G30" i="4"/>
  <c r="I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<sst xmlns="http://schemas.openxmlformats.org/spreadsheetml/2006/main" count="180313" uniqueCount="39138">
  <si>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</si>
  <si>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</si>
  <si>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</si>
  <si>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</si>
  <si>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</si>
  <si>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</si>
  <si>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</si>
  <si>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</si>
  <si>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</si>
  <si>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</si>
  <si>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</si>
  <si>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</si>
  <si>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</si>
  <si>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</si>
  <si>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</si>
  <si>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</si>
  <si>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</si>
  <si>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</si>
  <si>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</si>
  <si>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</si>
  <si>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</si>
  <si>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</si>
  <si>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</si>
  <si>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</si>
  <si>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</si>
  <si>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</si>
  <si>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</si>
  <si>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</si>
  <si>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</si>
  <si>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</si>
  <si>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</si>
  <si>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</si>
  <si>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</si>
  <si>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</si>
  <si>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</si>
  <si>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</si>
  <si>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</si>
  <si>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</si>
  <si>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</si>
  <si>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</si>
  <si>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</si>
  <si>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</si>
  <si>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</si>
  <si>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</si>
  <si>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</si>
  <si>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</si>
  <si>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</si>
  <si>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</si>
  <si>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</si>
  <si>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</si>
  <si>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</si>
  <si>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</si>
  <si>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</si>
  <si>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</si>
  <si>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</si>
  <si>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</si>
  <si>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</si>
  <si>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</si>
  <si>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</si>
  <si>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</si>
  <si>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</si>
  <si>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</si>
  <si>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</si>
  <si>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</si>
  <si>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</si>
  <si>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</si>
  <si>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</si>
  <si>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</si>
  <si>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</si>
  <si>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</si>
  <si>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</si>
  <si>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</si>
  <si>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</si>
  <si>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</si>
  <si>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</si>
  <si>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</si>
  <si>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</si>
  <si>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</si>
  <si>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</si>
  <si>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</si>
  <si>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</si>
  <si>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</si>
  <si>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</si>
  <si>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</si>
  <si>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</si>
  <si>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</si>
  <si>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</si>
  <si>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</si>
  <si>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</si>
  <si>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</si>
  <si>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</si>
  <si>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</si>
  <si>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</si>
  <si>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</si>
  <si>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</si>
  <si>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</si>
  <si>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</si>
  <si>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</si>
  <si>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</si>
  <si>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</si>
  <si>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</si>
  <si>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</si>
  <si>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</si>
  <si>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</si>
  <si>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</si>
  <si>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</si>
  <si>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</si>
  <si>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</si>
  <si>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</si>
  <si>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</si>
  <si>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</si>
  <si>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</si>
  <si>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</si>
  <si>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</si>
  <si>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</si>
  <si>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</si>
  <si>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</si>
  <si>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</si>
  <si>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</si>
  <si>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</si>
  <si>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</si>
  <si>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</si>
  <si>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</si>
  <si>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</si>
  <si>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</si>
  <si>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</si>
  <si>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</si>
  <si>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</si>
  <si>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</si>
  <si>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</si>
  <si>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</si>
  <si>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</si>
  <si>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</si>
  <si>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</si>
  <si>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</si>
  <si>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</si>
  <si>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</si>
  <si>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</si>
  <si>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</si>
  <si>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</si>
  <si>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</si>
  <si>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</si>
  <si>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</si>
  <si>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</si>
  <si>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</si>
  <si>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</si>
  <si>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</si>
  <si>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</si>
  <si>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</si>
  <si>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</si>
  <si>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</si>
  <si>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</si>
  <si>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</si>
  <si>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</si>
  <si>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</si>
  <si>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</si>
  <si>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</si>
  <si>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</si>
  <si>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</si>
  <si>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</si>
  <si>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</si>
  <si>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</si>
  <si>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</si>
  <si>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</si>
  <si>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</si>
  <si>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</si>
  <si>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</si>
  <si>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</si>
  <si>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</si>
  <si>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</si>
  <si>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</si>
  <si>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</si>
  <si>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</si>
  <si>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</si>
  <si>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</si>
  <si>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</si>
  <si>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</si>
  <si>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</si>
  <si>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</si>
  <si>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</si>
  <si>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</si>
  <si>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</si>
  <si>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</si>
  <si>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</si>
  <si>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</si>
  <si>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</si>
  <si>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</si>
  <si>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</si>
  <si>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</si>
  <si>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</si>
  <si>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</si>
  <si>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</si>
  <si>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</si>
  <si>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</si>
  <si>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</si>
  <si>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</si>
  <si>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</si>
  <si>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</si>
  <si>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</si>
  <si>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</si>
  <si>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</si>
  <si>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</si>
  <si>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</si>
  <si>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</si>
  <si>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</si>
  <si>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</si>
  <si>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</si>
  <si>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</si>
  <si>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</si>
  <si>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</si>
  <si>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</si>
  <si>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</si>
  <si>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</si>
  <si>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</si>
  <si>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</si>
  <si>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</si>
  <si>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</si>
  <si>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</si>
  <si>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</si>
  <si>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</si>
  <si>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</si>
  <si>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</si>
  <si>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</si>
  <si>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</si>
  <si>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</si>
  <si>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</si>
  <si>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</si>
  <si>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</si>
  <si>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</si>
  <si>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</si>
  <si>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</si>
  <si>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</si>
  <si>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</si>
  <si>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</si>
  <si>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</si>
  <si>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</si>
  <si>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</si>
  <si>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</si>
  <si>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</si>
  <si>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</si>
  <si>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</si>
  <si>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</si>
  <si>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</si>
  <si>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</si>
  <si>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</si>
  <si>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</si>
  <si>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</si>
  <si>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</si>
  <si>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</si>
  <si>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</si>
  <si>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</si>
  <si>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</si>
  <si>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</si>
  <si>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</si>
  <si>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</si>
  <si>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</si>
  <si>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</si>
  <si>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</si>
  <si>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</si>
  <si>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</si>
  <si>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</si>
  <si>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</si>
  <si>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</si>
  <si>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</si>
  <si>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</si>
  <si>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</si>
  <si>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</si>
  <si>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</si>
  <si>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</si>
  <si>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</si>
  <si>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</si>
  <si>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</si>
  <si>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</si>
  <si>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</si>
  <si>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</si>
  <si>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</si>
  <si>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</si>
  <si>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</si>
  <si>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</si>
  <si>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</si>
  <si>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</si>
  <si>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</si>
  <si>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</si>
  <si>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</si>
  <si>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</si>
  <si>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</si>
  <si>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</si>
  <si>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</si>
  <si>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</si>
  <si>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</si>
  <si>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</si>
  <si>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</si>
  <si>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</si>
  <si>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</si>
  <si>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</si>
  <si>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</si>
  <si>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</si>
  <si>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</si>
  <si>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</si>
  <si>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</si>
  <si>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</si>
  <si>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</si>
  <si>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</si>
  <si>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</si>
  <si>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</si>
  <si>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</si>
  <si>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</si>
  <si>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</si>
  <si>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</si>
  <si>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</si>
  <si>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</si>
  <si>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</si>
  <si>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</si>
  <si>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</si>
  <si>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</si>
  <si>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</si>
  <si>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</si>
  <si>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</si>
  <si>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</si>
  <si>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</si>
  <si>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</si>
  <si>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</si>
  <si>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</si>
  <si>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</si>
  <si>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</si>
  <si>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</si>
  <si>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</si>
  <si>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</si>
  <si>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</si>
  <si>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</si>
  <si>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</si>
  <si>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</si>
  <si>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</si>
  <si>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</si>
  <si>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</si>
  <si>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</si>
  <si>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</si>
  <si>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</si>
  <si>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</si>
  <si>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</si>
  <si>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</si>
  <si>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</si>
  <si>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</si>
  <si>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</si>
  <si>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</si>
  <si>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</si>
  <si>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</si>
  <si>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</si>
  <si>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</si>
  <si>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</si>
  <si>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</si>
  <si>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</si>
  <si>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</si>
  <si>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</si>
  <si>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</si>
  <si>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</si>
  <si>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</si>
  <si>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</si>
  <si>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</si>
  <si>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</si>
  <si>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</si>
  <si>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</si>
  <si>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</si>
  <si>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</si>
  <si>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</si>
  <si>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</si>
  <si>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</si>
  <si>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</si>
  <si>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</si>
  <si>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</si>
  <si>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</si>
  <si>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</si>
  <si>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</si>
  <si>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</si>
  <si>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</si>
  <si>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</si>
  <si>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</si>
  <si>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</si>
  <si>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</si>
  <si>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</si>
  <si>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</si>
  <si>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</si>
  <si>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</si>
  <si>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</si>
  <si>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</si>
  <si>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</si>
  <si>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</si>
  <si>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</si>
  <si>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</si>
  <si>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</si>
  <si>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</si>
  <si>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</si>
  <si>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</si>
  <si>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</si>
  <si>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</si>
  <si>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</si>
  <si>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</si>
  <si>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</si>
  <si>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</si>
  <si>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</si>
  <si>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</si>
  <si>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</si>
  <si>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</si>
  <si>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</si>
  <si>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</si>
  <si>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</si>
  <si>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</si>
  <si>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</si>
  <si>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</si>
  <si>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</si>
  <si>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</si>
  <si>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</si>
  <si>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</si>
  <si>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</si>
  <si>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</si>
  <si>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</si>
  <si>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</si>
  <si>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</si>
  <si>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</si>
  <si>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</si>
  <si>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</si>
  <si>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</si>
  <si>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</si>
  <si>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</si>
  <si>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</si>
  <si>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</si>
  <si>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</si>
  <si>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</si>
  <si>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</si>
  <si>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</si>
  <si>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</si>
  <si>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</si>
  <si>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</si>
  <si>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</si>
  <si>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</si>
  <si>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</si>
  <si>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</si>
  <si>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</si>
  <si>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</si>
  <si>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</si>
  <si>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</si>
  <si>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</si>
  <si>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</si>
  <si>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</si>
  <si>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</si>
  <si>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</si>
  <si>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</si>
  <si>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</si>
  <si>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</si>
  <si>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</si>
  <si>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</si>
  <si>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</si>
  <si>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</si>
  <si>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</si>
  <si>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</si>
  <si>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</si>
  <si>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</si>
  <si>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</si>
  <si>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</si>
  <si>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</si>
  <si>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</si>
  <si>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</si>
  <si>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</si>
  <si>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</si>
  <si>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</si>
  <si>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</si>
  <si>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</si>
  <si>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</si>
  <si>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</si>
  <si>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</si>
  <si>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</si>
  <si>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</si>
  <si>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</si>
  <si>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</si>
  <si>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</si>
  <si>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</si>
  <si>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</si>
  <si>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</si>
  <si>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</si>
  <si>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</si>
  <si>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</si>
  <si>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</si>
  <si>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</si>
  <si>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</si>
  <si>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</si>
  <si>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</si>
  <si>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</si>
  <si>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</si>
  <si>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</si>
  <si>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</si>
  <si>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</si>
  <si>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</si>
  <si>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</si>
  <si>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</si>
  <si>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</si>
  <si>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</si>
  <si>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</si>
  <si>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</si>
  <si>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</si>
  <si>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</si>
  <si>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</si>
  <si>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</si>
  <si>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</si>
  <si>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</si>
  <si>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</si>
  <si>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</si>
  <si>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</si>
  <si>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</si>
  <si>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</si>
  <si>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</si>
  <si>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</si>
  <si>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</si>
  <si>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</si>
  <si>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</si>
  <si>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</si>
  <si>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</si>
  <si>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</si>
  <si>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</si>
  <si>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</si>
  <si>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</si>
  <si>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</si>
  <si>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</si>
  <si>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</si>
  <si>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</si>
  <si>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</si>
  <si>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</si>
  <si>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</si>
  <si>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</si>
  <si>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</si>
  <si>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</si>
  <si>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</si>
  <si>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</si>
  <si>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</si>
  <si>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</si>
  <si>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</si>
  <si>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</si>
  <si>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</si>
  <si>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</si>
  <si>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</si>
  <si>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</si>
  <si>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</si>
  <si>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</si>
  <si>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</si>
  <si>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</si>
  <si>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</si>
  <si>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</si>
  <si>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</si>
  <si>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</si>
  <si>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</si>
  <si>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</si>
  <si>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</si>
  <si>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</si>
  <si>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</si>
  <si>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</si>
  <si>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</si>
  <si>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</si>
  <si>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</si>
  <si>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</si>
  <si>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</si>
  <si>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</si>
  <si>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</si>
  <si>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</si>
  <si>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</si>
  <si>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</si>
  <si>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</si>
  <si>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</si>
  <si>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</si>
  <si>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</si>
  <si>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</si>
  <si>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</si>
  <si>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</si>
  <si>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</si>
  <si>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</si>
  <si>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</si>
  <si>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</si>
  <si>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</si>
  <si>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</si>
  <si>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</si>
  <si>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</si>
  <si>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</si>
  <si>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</si>
  <si>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</si>
  <si>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</si>
  <si>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</si>
  <si>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</si>
  <si>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</si>
  <si>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</si>
  <si>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</si>
  <si>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</si>
  <si>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</si>
  <si>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</si>
  <si>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</si>
  <si>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</si>
  <si>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</si>
  <si>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</si>
  <si>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</si>
  <si>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</si>
  <si>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</si>
  <si>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</si>
  <si>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</si>
  <si>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</si>
  <si>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</si>
  <si>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</si>
  <si>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</si>
  <si>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</si>
  <si>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</si>
  <si>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</si>
  <si>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</si>
  <si>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</si>
  <si>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</si>
  <si>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</si>
  <si>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</si>
  <si>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</si>
  <si>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</si>
  <si>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</si>
  <si>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</si>
  <si>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</si>
  <si>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</si>
  <si>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</si>
  <si>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</si>
  <si>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</si>
  <si>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</si>
  <si>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</si>
  <si>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</si>
  <si>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</si>
  <si>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</si>
  <si>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</si>
  <si>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</si>
  <si>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</si>
  <si>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</si>
  <si>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</si>
  <si>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</si>
  <si>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</si>
  <si>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</si>
  <si>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</si>
  <si>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</si>
  <si>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</si>
  <si>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</si>
  <si>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</si>
  <si>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</si>
  <si>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</si>
  <si>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</si>
  <si>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</si>
  <si>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</si>
  <si>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</si>
  <si>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</si>
  <si>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</si>
  <si>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</si>
  <si>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</si>
  <si>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</si>
  <si>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</si>
  <si>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</si>
  <si>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</si>
  <si>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</si>
  <si>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</si>
  <si>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</si>
  <si>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</si>
  <si>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</si>
  <si>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</si>
  <si>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</si>
  <si>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</si>
  <si>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</si>
  <si>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</si>
  <si>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</si>
  <si>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</si>
  <si>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</si>
  <si>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</si>
  <si>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</si>
  <si>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</si>
  <si>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</si>
  <si>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</si>
  <si>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</si>
  <si>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</si>
  <si>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</si>
  <si>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</si>
  <si>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</si>
  <si>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</si>
  <si>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</si>
  <si>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</si>
  <si>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</si>
  <si>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</si>
  <si>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</si>
  <si>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</si>
  <si>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</si>
  <si>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</si>
  <si>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</si>
  <si>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</si>
  <si>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</si>
  <si>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</si>
  <si>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</si>
  <si>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</si>
  <si>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</si>
  <si>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</si>
  <si>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</si>
  <si>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</si>
  <si>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</si>
  <si>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</si>
  <si>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</si>
  <si>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</si>
  <si>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</si>
  <si>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</si>
  <si>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</si>
  <si>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</si>
  <si>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</si>
  <si>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</si>
  <si>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</si>
  <si>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</si>
  <si>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</si>
  <si>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</si>
  <si>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</si>
  <si>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</si>
  <si>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</si>
  <si>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</si>
  <si>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</si>
  <si>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</si>
  <si>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</si>
  <si>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</si>
  <si>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</si>
  <si>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</si>
  <si>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</si>
  <si>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</si>
  <si>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</si>
  <si>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</si>
  <si>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</si>
  <si>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</si>
  <si>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</si>
  <si>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</si>
  <si>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</si>
  <si>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</si>
  <si>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</si>
  <si>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</si>
  <si>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</si>
  <si>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</si>
  <si>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</si>
  <si>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</si>
  <si>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</si>
  <si>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</si>
  <si>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</si>
  <si>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</si>
  <si>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</si>
  <si>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</si>
  <si>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</si>
  <si>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</si>
  <si>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</si>
  <si>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</si>
  <si>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</si>
  <si>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</si>
  <si>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</si>
  <si>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</si>
  <si>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</si>
  <si>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</si>
  <si>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</si>
  <si>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</si>
  <si>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</si>
  <si>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</si>
  <si>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</si>
  <si>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</si>
  <si>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</si>
  <si>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</si>
  <si>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</si>
  <si>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</si>
  <si>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</si>
  <si>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</si>
  <si>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</si>
  <si>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</si>
  <si>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</si>
  <si>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</si>
  <si>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</si>
  <si>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</si>
  <si>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</si>
  <si>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</si>
  <si>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</si>
  <si>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</si>
  <si>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</si>
  <si>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</si>
  <si>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</si>
  <si>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</si>
  <si>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</si>
  <si>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</si>
  <si>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</si>
  <si>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</si>
  <si>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</si>
  <si>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</si>
  <si>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</si>
  <si>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</si>
  <si>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</si>
  <si>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</si>
  <si>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</si>
  <si>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</si>
  <si>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</si>
  <si>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</si>
  <si>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</si>
  <si>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</si>
  <si>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</si>
  <si>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</si>
  <si>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</si>
  <si>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</si>
  <si>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</si>
  <si>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</si>
  <si>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</si>
  <si>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</si>
  <si>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</si>
  <si>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</si>
  <si>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</si>
  <si>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</si>
  <si>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</si>
  <si>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</si>
  <si>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</si>
  <si>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</si>
  <si>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</si>
  <si>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</si>
  <si>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</si>
  <si>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</si>
  <si>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</si>
  <si>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</si>
  <si>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</si>
  <si>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</si>
  <si>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</si>
  <si>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</si>
  <si>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</si>
  <si>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</si>
  <si>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</si>
  <si>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</si>
  <si>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</si>
  <si>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</si>
  <si>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</si>
  <si>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</si>
  <si>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</si>
  <si>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</si>
  <si>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</si>
  <si>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</si>
  <si>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</si>
  <si>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</si>
  <si>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</si>
  <si>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</si>
  <si>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</si>
  <si>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</si>
  <si>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</si>
  <si>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</si>
  <si>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</si>
  <si>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</si>
  <si>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</si>
  <si>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</si>
  <si>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</si>
  <si>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</si>
  <si>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</si>
  <si>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</si>
  <si>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</si>
  <si>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</si>
  <si>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</si>
  <si>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</si>
  <si>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</si>
  <si>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</si>
  <si>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</si>
  <si>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</si>
  <si>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</si>
  <si>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</si>
  <si>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</si>
  <si>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</si>
  <si>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</si>
  <si>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</si>
  <si>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</si>
  <si>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</si>
  <si>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</si>
  <si>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</si>
  <si>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</si>
  <si>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</si>
  <si>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</si>
  <si>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</si>
  <si>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</si>
  <si>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</si>
  <si>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</si>
  <si>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</si>
  <si>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</si>
  <si>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</si>
  <si>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</si>
  <si>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</si>
  <si>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</si>
  <si>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</si>
  <si>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</si>
  <si>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</si>
  <si>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</si>
  <si>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</si>
  <si>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</si>
  <si>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</si>
  <si>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</si>
  <si>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</si>
  <si>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</si>
  <si>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</si>
  <si>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</si>
  <si>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</si>
  <si>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</si>
  <si>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</si>
  <si>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</si>
  <si>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</si>
  <si>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</si>
  <si>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</si>
  <si>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</si>
  <si>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</si>
  <si>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</si>
  <si>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</si>
  <si>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</si>
  <si>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</si>
  <si>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</si>
  <si>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</si>
  <si>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</si>
  <si>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</si>
  <si>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</si>
  <si>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</si>
  <si>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</si>
  <si>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</si>
  <si>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</si>
  <si>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</si>
  <si>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</si>
  <si>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</si>
  <si>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</si>
  <si>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</si>
  <si>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</si>
  <si>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</si>
  <si>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</si>
  <si>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</si>
  <si>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</si>
  <si>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</si>
  <si>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</si>
  <si>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</si>
  <si>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</si>
  <si>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</si>
  <si>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</si>
  <si>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</si>
  <si>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</si>
  <si>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</si>
  <si>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</si>
  <si>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</si>
  <si>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</si>
  <si>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</si>
  <si>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</si>
  <si>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</si>
  <si>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</si>
  <si>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</si>
  <si>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</si>
  <si>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</si>
  <si>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</si>
  <si>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</si>
  <si>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</si>
  <si>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</si>
  <si>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</si>
  <si>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</si>
  <si>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</si>
  <si>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</si>
  <si>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</si>
  <si>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</si>
  <si>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</si>
  <si>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</si>
  <si>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</si>
  <si>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</si>
  <si>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</si>
  <si>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</si>
  <si>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</si>
  <si>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</si>
  <si>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</si>
  <si>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</si>
  <si>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</si>
  <si>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</si>
  <si>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</si>
  <si>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</si>
  <si>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</si>
  <si>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</si>
  <si>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</si>
  <si>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</si>
  <si>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</si>
  <si>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</si>
  <si>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</si>
  <si>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</si>
  <si>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</si>
  <si>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</si>
  <si>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</si>
  <si>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</si>
  <si>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</si>
  <si>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</si>
  <si>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</si>
  <si>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</si>
  <si>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</si>
  <si>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</si>
  <si>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</si>
  <si>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</si>
  <si>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</si>
  <si>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</si>
  <si>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</si>
  <si>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</si>
  <si>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</si>
  <si>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</si>
  <si>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</si>
  <si>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</si>
  <si>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</si>
  <si>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</si>
  <si>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</si>
  <si>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</si>
  <si>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</si>
  <si>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</si>
  <si>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</si>
  <si>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</si>
  <si>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</si>
  <si>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</si>
  <si>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</si>
  <si>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</si>
  <si>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</si>
  <si>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</si>
  <si>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</si>
  <si>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</si>
  <si>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</si>
  <si>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</si>
  <si>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</si>
  <si>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</si>
  <si>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</si>
  <si>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</si>
  <si>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</si>
  <si>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</si>
  <si>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</si>
  <si>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</si>
  <si>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</si>
  <si>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</si>
  <si>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</si>
  <si>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</si>
  <si>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</si>
  <si>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</si>
  <si>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</si>
  <si>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</si>
  <si>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</si>
  <si>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</si>
  <si>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</si>
  <si>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</si>
  <si>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</si>
  <si>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</si>
  <si>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</si>
  <si>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</si>
  <si>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</si>
  <si>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</si>
  <si>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</si>
  <si>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</si>
  <si>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</si>
  <si>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</si>
  <si>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</si>
  <si>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</si>
  <si>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</si>
  <si>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</si>
  <si>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</si>
  <si>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</si>
  <si>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</si>
  <si>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</si>
  <si>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</si>
  <si>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</si>
  <si>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</si>
  <si>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</si>
  <si>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</si>
  <si>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</si>
  <si>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</si>
  <si>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</si>
  <si>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</si>
  <si>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</si>
  <si>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</si>
  <si>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</si>
  <si>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</si>
  <si>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</si>
  <si>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</si>
  <si>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</si>
  <si>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</si>
  <si>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</si>
  <si>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</si>
  <si>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</si>
  <si>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</si>
  <si>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</si>
  <si>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</si>
  <si>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</si>
  <si>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</si>
  <si>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</si>
  <si>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</si>
  <si>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</si>
  <si>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</si>
  <si>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</si>
  <si>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</si>
  <si>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</si>
  <si>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</si>
  <si>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</si>
  <si>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</si>
  <si>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</si>
  <si>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</si>
  <si>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</si>
  <si>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</si>
  <si>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</si>
  <si>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</si>
  <si>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</si>
  <si>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</si>
  <si>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</si>
  <si>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</si>
  <si>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</si>
  <si>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</si>
  <si>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</si>
  <si>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</si>
  <si>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</si>
  <si>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</si>
  <si>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</si>
  <si>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</si>
  <si>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</si>
  <si>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</si>
  <si>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</si>
  <si>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</si>
  <si>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</si>
  <si>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</si>
  <si>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</si>
  <si>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</si>
  <si>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</si>
  <si>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</si>
  <si>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</si>
  <si>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</si>
  <si>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</si>
  <si>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</si>
  <si>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</si>
  <si>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</si>
  <si>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</si>
  <si>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</si>
  <si>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</si>
  <si>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</si>
  <si>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</si>
  <si>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</si>
  <si>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</si>
  <si>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</si>
  <si>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</si>
  <si>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</si>
  <si>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</si>
  <si>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</si>
  <si>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</si>
  <si>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</si>
  <si>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</si>
  <si>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</si>
  <si>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</si>
  <si>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</si>
  <si>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</si>
  <si>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</si>
  <si>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</si>
  <si>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</si>
  <si>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</si>
  <si>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</si>
  <si>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</si>
  <si>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</si>
  <si>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</si>
  <si>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</si>
  <si>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</si>
  <si>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</si>
  <si>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</si>
  <si>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</si>
  <si>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</si>
  <si>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</si>
  <si>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</si>
  <si>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</si>
  <si>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</si>
  <si>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</si>
  <si>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</si>
  <si>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</si>
  <si>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</si>
  <si>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</si>
  <si>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</si>
  <si>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</si>
  <si>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</si>
  <si>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</si>
  <si>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</si>
  <si>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</si>
  <si>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</si>
  <si>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</si>
  <si>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</si>
  <si>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</si>
  <si>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</si>
  <si>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</si>
  <si>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</si>
  <si>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</si>
  <si>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</si>
  <si>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</si>
  <si>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</si>
  <si>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</si>
  <si>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</si>
  <si>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</si>
  <si>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</si>
  <si>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</si>
  <si>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</si>
  <si>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</si>
  <si>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</si>
  <si>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</si>
  <si>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</si>
  <si>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</si>
  <si>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</si>
  <si>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</si>
  <si>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</si>
  <si>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</si>
  <si>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</si>
  <si>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</si>
  <si>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</si>
  <si>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</si>
  <si>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</si>
  <si>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</si>
  <si>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</si>
  <si>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</si>
  <si>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</si>
  <si>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</si>
  <si>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</si>
  <si>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</si>
  <si>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</si>
  <si>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</si>
  <si>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</si>
  <si>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</si>
  <si>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</si>
  <si>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</si>
  <si>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</si>
  <si>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</si>
  <si>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</si>
  <si>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</si>
  <si>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</si>
  <si>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</si>
  <si>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</si>
  <si>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</si>
  <si>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</si>
  <si>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</si>
  <si>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</si>
  <si>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</si>
  <si>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</si>
  <si>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</si>
  <si>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</si>
  <si>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</si>
  <si>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</si>
  <si>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</si>
  <si>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</si>
  <si>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</si>
  <si>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</si>
  <si>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</si>
  <si>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</si>
  <si>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</si>
  <si>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</si>
  <si>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</si>
  <si>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</si>
  <si>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</si>
  <si>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</si>
  <si>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</si>
  <si>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</si>
  <si>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</si>
  <si>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</si>
  <si>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</si>
  <si>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</si>
  <si>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</si>
  <si>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</si>
  <si>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</si>
  <si>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</si>
  <si>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</si>
  <si>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</si>
  <si>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</si>
  <si>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</si>
  <si>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</si>
  <si>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</si>
  <si>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</si>
  <si>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</si>
  <si>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</si>
  <si>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</si>
  <si>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</si>
  <si>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</si>
  <si>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</si>
  <si>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</si>
  <si>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</si>
  <si>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</si>
  <si>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</si>
  <si>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</si>
  <si>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</si>
  <si>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</si>
  <si>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</si>
  <si>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</si>
  <si>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</si>
  <si>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</si>
  <si>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</si>
  <si>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</si>
  <si>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</si>
  <si>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</si>
  <si>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</si>
  <si>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</si>
  <si>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</si>
  <si>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</si>
  <si>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</si>
  <si>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</si>
  <si>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</si>
  <si>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</si>
  <si>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</si>
  <si>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</si>
  <si>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</si>
  <si>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</si>
  <si>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</si>
  <si>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</si>
  <si>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</si>
  <si>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</si>
  <si>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</si>
  <si>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</si>
  <si>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</si>
  <si>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</si>
  <si>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</si>
  <si>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</si>
  <si>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</si>
  <si>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</si>
  <si>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</si>
  <si>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</si>
  <si>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</si>
  <si>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</si>
  <si>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</si>
  <si>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</si>
  <si>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</si>
  <si>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</si>
  <si>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</si>
  <si>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</si>
  <si>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</si>
  <si>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</si>
  <si>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</si>
  <si>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</si>
  <si>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</si>
  <si>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</si>
  <si>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</si>
  <si>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</si>
  <si>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</si>
  <si>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</si>
  <si>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</si>
  <si>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</si>
  <si>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</si>
  <si>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</si>
  <si>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</si>
  <si>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</si>
  <si>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</si>
  <si>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</si>
  <si>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</si>
  <si>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</si>
  <si>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</si>
  <si>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</si>
  <si>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</si>
  <si>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</si>
  <si>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</si>
  <si>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</si>
  <si>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</si>
  <si>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</si>
  <si>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</si>
  <si>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</si>
  <si>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</si>
  <si>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</si>
  <si>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</si>
  <si>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</si>
  <si>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</si>
  <si>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</si>
  <si>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</si>
  <si>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</si>
  <si>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</si>
  <si>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</si>
  <si>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</si>
  <si>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</si>
  <si>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</si>
  <si>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</si>
  <si>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</si>
  <si>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</si>
  <si>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</si>
  <si>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</si>
  <si>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</si>
  <si>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</si>
  <si>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</si>
  <si>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</si>
  <si>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</si>
  <si>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</si>
  <si>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</si>
  <si>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</si>
  <si>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</si>
  <si>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</si>
  <si>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</si>
  <si>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</si>
  <si>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</si>
  <si>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</si>
  <si>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</si>
  <si>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</si>
  <si>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</si>
  <si>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</si>
  <si>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</si>
  <si>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</si>
  <si>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</si>
  <si>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</si>
  <si>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</si>
  <si>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</si>
  <si>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</si>
  <si>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</si>
  <si>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</si>
  <si>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</si>
  <si>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</si>
  <si>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</si>
  <si>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</si>
  <si>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</si>
  <si>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</si>
  <si>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</si>
  <si>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</si>
  <si>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</si>
  <si>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</si>
  <si>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</si>
  <si>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</si>
  <si>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</si>
  <si>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</si>
  <si>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</si>
  <si>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</si>
  <si>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</si>
  <si>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</si>
  <si>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</si>
  <si>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</si>
  <si>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</si>
  <si>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</si>
  <si>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</si>
  <si>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</si>
  <si>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</si>
  <si>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</si>
  <si>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</si>
  <si>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</si>
  <si>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</si>
  <si>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</si>
  <si>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</si>
  <si>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</si>
  <si>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</si>
  <si>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</si>
  <si>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</si>
  <si>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</si>
  <si>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</si>
  <si>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</si>
  <si>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</si>
  <si>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</si>
  <si>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</si>
  <si>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</si>
  <si>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</si>
  <si>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</si>
  <si>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</si>
  <si>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</si>
  <si>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</si>
  <si>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</si>
  <si>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</si>
  <si>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</si>
  <si>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</si>
  <si>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</si>
  <si>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</si>
  <si>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</si>
  <si>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</si>
  <si>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</si>
  <si>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</si>
  <si>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</si>
  <si>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</si>
  <si>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</si>
  <si>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</si>
  <si>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</si>
  <si>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</si>
  <si>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</si>
  <si>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</si>
  <si>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</si>
  <si>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</si>
  <si>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</si>
  <si>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</si>
  <si>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</si>
  <si>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</si>
  <si>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</si>
  <si>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</si>
  <si>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</si>
  <si>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</si>
  <si>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</si>
  <si>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</si>
  <si>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</si>
  <si>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</si>
  <si>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</si>
  <si>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</si>
  <si>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</si>
  <si>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</si>
  <si>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</si>
  <si>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</si>
  <si>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</si>
  <si>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</si>
  <si>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</si>
  <si>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</si>
  <si>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</si>
  <si>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</si>
  <si>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</si>
  <si>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</si>
  <si>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</si>
  <si>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</si>
  <si>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</si>
  <si>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</si>
  <si>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</si>
  <si>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</si>
  <si>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</si>
  <si>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</si>
  <si>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</si>
  <si>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</si>
  <si>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</si>
  <si>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</si>
  <si>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</si>
  <si>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</si>
  <si>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</si>
  <si>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</si>
  <si>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</si>
  <si>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</si>
  <si>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</si>
  <si>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</si>
  <si>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</si>
  <si>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</si>
  <si>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</si>
  <si>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</si>
  <si>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</si>
  <si>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</si>
  <si>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</si>
  <si>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</si>
  <si>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</si>
  <si>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</si>
  <si>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</si>
  <si>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</si>
  <si>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</si>
  <si>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</si>
  <si>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</si>
  <si>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</si>
  <si>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</si>
  <si>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</si>
  <si>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</si>
  <si>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</si>
  <si>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</si>
  <si>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</si>
  <si>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</si>
  <si>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</si>
  <si>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</si>
  <si>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</si>
  <si>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</si>
  <si>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</si>
  <si>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</si>
  <si>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</si>
  <si>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</si>
  <si>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</si>
  <si>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</si>
  <si>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</si>
  <si>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</si>
  <si>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</si>
  <si>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</si>
  <si>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</si>
  <si>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</si>
  <si>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</si>
  <si>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</si>
  <si>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</si>
  <si>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</si>
  <si>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</si>
  <si>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</si>
  <si>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</si>
  <si>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</si>
  <si>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</si>
  <si>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</si>
  <si>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</si>
  <si>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</si>
  <si>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</si>
  <si>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</si>
  <si>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</si>
  <si>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</si>
  <si>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</si>
  <si>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</si>
  <si>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</si>
  <si>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</si>
  <si>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</si>
  <si>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</si>
  <si>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</si>
  <si>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</si>
  <si>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</si>
  <si>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</si>
  <si>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</si>
  <si>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</si>
  <si>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</si>
  <si>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</si>
  <si>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</si>
  <si>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</si>
  <si>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</si>
  <si>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</si>
  <si>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</si>
  <si>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</si>
  <si>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</si>
  <si>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</si>
  <si>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</si>
  <si>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</si>
  <si>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</si>
  <si>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</si>
  <si>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</si>
  <si>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</si>
  <si>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</si>
  <si>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</si>
  <si>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</si>
  <si>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</si>
  <si>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</si>
  <si>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</si>
  <si>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</si>
  <si>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</si>
  <si>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</si>
  <si>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</si>
  <si>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</si>
  <si>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</si>
  <si>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</si>
  <si>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</si>
  <si>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</si>
  <si>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</si>
  <si>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</si>
  <si>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</si>
  <si>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</si>
  <si>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</si>
  <si>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</si>
  <si>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</si>
  <si>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</si>
  <si>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</si>
  <si>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</si>
  <si>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</si>
  <si>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</si>
  <si>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</si>
  <si>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</si>
  <si>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</si>
  <si>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</si>
  <si>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</si>
  <si>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</si>
  <si>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</si>
  <si>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</si>
  <si>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</si>
  <si>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</si>
  <si>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</si>
  <si>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</si>
  <si>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</si>
  <si>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</si>
  <si>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</si>
  <si>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</si>
  <si>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</si>
  <si>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</si>
  <si>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</si>
  <si>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</si>
  <si>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</si>
  <si>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</si>
  <si>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</si>
  <si>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</si>
  <si>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</si>
  <si>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</si>
  <si>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</si>
  <si>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</si>
  <si>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</si>
  <si>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</si>
  <si>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</si>
  <si>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</si>
  <si>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</si>
  <si>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</si>
  <si>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</si>
  <si>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</si>
  <si>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</si>
  <si>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</si>
  <si>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</si>
  <si>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</si>
  <si>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</si>
  <si>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</si>
  <si>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</si>
  <si>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</si>
  <si>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</si>
  <si>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</si>
  <si>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</si>
  <si>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</si>
  <si>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</si>
  <si>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</si>
  <si>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</si>
  <si>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</si>
  <si>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</si>
  <si>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</si>
  <si>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</si>
  <si>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</si>
  <si>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</si>
  <si>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</si>
  <si>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</si>
  <si>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</si>
  <si>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</si>
  <si>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</si>
  <si>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</si>
  <si>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</si>
  <si>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</si>
  <si>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</si>
  <si>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</si>
  <si>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</si>
  <si>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</si>
  <si>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</si>
  <si>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</si>
  <si>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</si>
  <si>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</si>
  <si>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</si>
  <si>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</si>
  <si>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</si>
  <si>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</si>
  <si>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</si>
  <si>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</si>
  <si>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</si>
  <si>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</si>
  <si>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</si>
  <si>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</si>
  <si>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</si>
  <si>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</si>
  <si>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</si>
  <si>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</si>
  <si>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</si>
  <si>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</si>
  <si>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</si>
  <si>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</si>
  <si>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</si>
  <si>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</si>
  <si>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</si>
  <si>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</si>
  <si>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</si>
  <si>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</si>
  <si>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</si>
  <si>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</si>
  <si>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</si>
  <si>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</si>
  <si>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</si>
  <si>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</si>
  <si>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</si>
  <si>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</si>
  <si>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</si>
  <si>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</si>
  <si>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</si>
  <si>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</si>
  <si>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</si>
  <si>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</si>
  <si>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</si>
  <si>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</si>
  <si>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</si>
  <si>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</si>
  <si>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</si>
  <si>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</si>
  <si>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</si>
  <si>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</si>
  <si>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</si>
  <si>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</si>
  <si>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</si>
  <si>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</si>
  <si>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</si>
  <si>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</si>
  <si>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</si>
  <si>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</si>
  <si>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</si>
  <si>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</si>
  <si>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</si>
  <si>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</si>
  <si>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</si>
  <si>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</si>
  <si>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</si>
  <si>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</si>
  <si>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</si>
  <si>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</si>
  <si>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</si>
  <si>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</si>
  <si>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</si>
  <si>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</si>
  <si>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</si>
  <si>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</si>
  <si>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</si>
  <si>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</si>
  <si>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</si>
  <si>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</si>
  <si>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</si>
  <si>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</si>
  <si>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</si>
  <si>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</si>
  <si>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</si>
  <si>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</si>
  <si>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</si>
  <si>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</si>
  <si>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</si>
  <si>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</si>
  <si>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</si>
  <si>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</si>
  <si>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</si>
  <si>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</si>
  <si>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</si>
  <si>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</si>
  <si>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</si>
  <si>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</si>
  <si>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</si>
  <si>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</si>
  <si>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</si>
  <si>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</si>
  <si>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</si>
  <si>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</si>
  <si>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</si>
  <si>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</si>
  <si>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</si>
  <si>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</si>
  <si>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</si>
  <si>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</si>
  <si>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</si>
  <si>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</si>
  <si>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</si>
  <si>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</si>
  <si>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</si>
  <si>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</si>
  <si>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</si>
  <si>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</si>
  <si>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</si>
  <si>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</si>
  <si>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</si>
  <si>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</si>
  <si>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</si>
  <si>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</si>
  <si>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</si>
  <si>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</si>
  <si>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</si>
  <si>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</si>
  <si>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</si>
  <si>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</si>
  <si>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</si>
  <si>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</si>
  <si>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</si>
  <si>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</si>
  <si>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</si>
  <si>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</si>
  <si>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</si>
  <si>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</si>
  <si>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</si>
  <si>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</si>
  <si>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</si>
  <si>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</si>
  <si>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</si>
  <si>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</si>
  <si>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</si>
  <si>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</si>
  <si>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</si>
  <si>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</si>
  <si>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</si>
  <si>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</si>
  <si>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</si>
  <si>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</si>
  <si>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</si>
  <si>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</si>
  <si>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</si>
  <si>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</si>
  <si>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</si>
  <si>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</si>
  <si>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</si>
  <si>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</si>
  <si>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</si>
  <si>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</si>
  <si>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</si>
  <si>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</si>
  <si>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</si>
  <si>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</si>
  <si>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</si>
  <si>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</si>
  <si>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</si>
  <si>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</si>
  <si>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</si>
  <si>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</si>
  <si>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</si>
  <si>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</si>
  <si>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</si>
  <si>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</si>
  <si>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</si>
  <si>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</si>
  <si>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</si>
  <si>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</si>
  <si>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</si>
  <si>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</si>
  <si>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</si>
  <si>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</si>
  <si>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</si>
  <si>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</si>
  <si>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</si>
  <si>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</si>
  <si>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</si>
  <si>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</si>
  <si>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</si>
  <si>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</si>
  <si>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</si>
  <si>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</si>
  <si>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</si>
  <si>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</si>
  <si>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</si>
  <si>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</si>
  <si>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</si>
  <si>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</si>
  <si>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</si>
  <si>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</si>
  <si>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</si>
  <si>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</si>
  <si>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</si>
  <si>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</si>
  <si>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</si>
  <si>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</si>
  <si>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</si>
  <si>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</si>
  <si>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</si>
  <si>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</si>
  <si>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</si>
  <si>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</si>
  <si>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</si>
  <si>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</si>
  <si>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</si>
  <si>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</si>
  <si>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</si>
  <si>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</si>
  <si>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</si>
  <si>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</si>
  <si>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</si>
  <si>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</si>
  <si>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</si>
  <si>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</si>
  <si>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</si>
  <si>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</si>
  <si>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</si>
  <si>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</si>
  <si>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</si>
  <si>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</si>
  <si>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</si>
  <si>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</si>
  <si>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</si>
  <si>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</si>
  <si>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</si>
  <si>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</si>
  <si>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</si>
  <si>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</si>
  <si>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</si>
  <si>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</si>
  <si>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</si>
  <si>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</si>
  <si>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</si>
  <si>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</si>
  <si>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</si>
  <si>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</si>
  <si>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</si>
  <si>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</si>
  <si>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</si>
  <si>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</si>
  <si>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</si>
  <si>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</si>
  <si>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</si>
  <si>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</si>
  <si>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</si>
  <si>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</si>
  <si>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</si>
  <si>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</si>
  <si>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</si>
  <si>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</si>
  <si>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</si>
  <si>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</si>
  <si>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</si>
  <si>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</si>
  <si>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</si>
  <si>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</si>
  <si>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</si>
  <si>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</si>
  <si>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</si>
  <si>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</si>
  <si>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</si>
  <si>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</si>
  <si>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</si>
  <si>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</si>
  <si>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</si>
  <si>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</si>
  <si>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</si>
  <si>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</si>
  <si>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</si>
  <si>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</si>
  <si>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</si>
  <si>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</si>
  <si>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</si>
  <si>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</si>
  <si>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</si>
  <si>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</si>
  <si>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</si>
  <si>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</si>
  <si>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</si>
  <si>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</si>
  <si>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</si>
  <si>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</si>
  <si>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</si>
  <si>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</si>
  <si>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</si>
  <si>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</si>
  <si>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</si>
  <si>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</si>
  <si>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</si>
  <si>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</si>
  <si>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</si>
  <si>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</si>
  <si>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</si>
  <si>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</si>
  <si>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</si>
  <si>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</si>
  <si>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</si>
  <si>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</si>
  <si>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</si>
  <si>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</si>
  <si>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</si>
  <si>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</si>
  <si>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</si>
  <si>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</si>
  <si>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</si>
  <si>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</si>
  <si>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</si>
  <si>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</si>
  <si>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</si>
  <si>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</si>
  <si>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</si>
  <si>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</si>
  <si>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</si>
  <si>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</si>
  <si>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</si>
  <si>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</si>
  <si>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</si>
  <si>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</si>
  <si>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</si>
  <si>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</si>
  <si>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</si>
  <si>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</si>
  <si>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</si>
  <si>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</si>
  <si>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</si>
  <si>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</si>
  <si>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</si>
  <si>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</si>
  <si>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</si>
  <si>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</si>
  <si>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</si>
  <si>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</si>
  <si>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</si>
  <si>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</si>
  <si>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</si>
  <si>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</si>
  <si>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</si>
  <si>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</si>
  <si>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</si>
  <si>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</si>
  <si>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</si>
  <si>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</si>
  <si>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</si>
  <si>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</si>
  <si>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</si>
  <si>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</si>
  <si>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</si>
  <si>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</si>
  <si>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</si>
  <si>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</si>
  <si>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</si>
  <si>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</si>
  <si>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</si>
  <si>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</si>
  <si>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</si>
  <si>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</si>
  <si>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</si>
  <si>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</si>
  <si>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</si>
  <si>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</si>
  <si>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</si>
  <si>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</si>
  <si>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</si>
  <si>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</si>
  <si>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</si>
  <si>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</si>
  <si>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</si>
  <si>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</si>
  <si>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</si>
  <si>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</si>
  <si>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</si>
  <si>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</si>
  <si>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</si>
  <si>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</si>
  <si>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</si>
  <si>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</si>
  <si>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</si>
  <si>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</si>
  <si>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</si>
  <si>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</si>
  <si>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</si>
  <si>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</si>
  <si>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</si>
  <si>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</si>
  <si>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</si>
  <si>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</si>
  <si>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</si>
  <si>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</si>
  <si>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</si>
  <si>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</si>
  <si>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</si>
  <si>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</si>
  <si>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</si>
  <si>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</si>
  <si>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</si>
  <si>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</si>
  <si>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</si>
  <si>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</si>
  <si>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</si>
  <si>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</si>
  <si>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</si>
  <si>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</si>
  <si>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</si>
  <si>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</si>
  <si>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</si>
  <si>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</si>
  <si>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</si>
  <si>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</si>
  <si>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</si>
  <si>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</si>
  <si>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</si>
  <si>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</si>
  <si>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</si>
  <si>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</si>
  <si>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</si>
  <si>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</si>
  <si>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</si>
  <si>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</si>
  <si>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</si>
  <si>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</si>
  <si>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</si>
  <si>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</si>
  <si>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</si>
  <si>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</si>
  <si>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</si>
  <si>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</si>
  <si>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</si>
  <si>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</si>
  <si>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</si>
  <si>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</si>
  <si>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</si>
  <si>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</si>
  <si>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</si>
  <si>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</si>
  <si>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</si>
  <si>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</si>
  <si>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</si>
  <si>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</si>
  <si>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</si>
  <si>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</si>
  <si>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</si>
  <si>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</si>
  <si>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</si>
  <si>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</si>
  <si>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</si>
  <si>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</si>
  <si>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</si>
  <si>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</si>
  <si>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</si>
  <si>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</si>
  <si>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</si>
  <si>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</si>
  <si>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</si>
  <si>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</si>
  <si>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</si>
  <si>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</si>
  <si>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</si>
  <si>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</si>
  <si>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</si>
  <si>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</si>
  <si>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</si>
  <si>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</si>
  <si>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</si>
  <si>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</si>
  <si>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</si>
  <si>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</si>
  <si>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</si>
  <si>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</si>
  <si>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</si>
  <si>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</si>
  <si>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</si>
  <si>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</si>
  <si>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</si>
  <si>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</si>
  <si>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</si>
  <si>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</si>
  <si>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</si>
  <si>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</si>
  <si>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</si>
  <si>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</si>
  <si>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</si>
  <si>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</si>
  <si>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</si>
  <si>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</si>
  <si>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</si>
  <si>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</si>
  <si>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</si>
  <si>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</si>
  <si>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</si>
  <si>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</si>
  <si>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</si>
  <si>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</si>
  <si>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</si>
  <si>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</si>
  <si>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</si>
  <si>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</si>
  <si>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</si>
  <si>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</si>
  <si>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</si>
  <si>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</si>
  <si>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</si>
  <si>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</si>
  <si>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</si>
  <si>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</si>
  <si>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</si>
  <si>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</si>
  <si>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</si>
  <si>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</si>
  <si>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</si>
  <si>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</si>
  <si>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</si>
  <si>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</si>
  <si>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</si>
  <si>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</si>
  <si>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</si>
  <si>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</si>
  <si>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</si>
  <si>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</si>
  <si>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</si>
  <si>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</si>
  <si>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</si>
  <si>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</si>
  <si>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</si>
  <si>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</si>
  <si>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</si>
  <si>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</si>
  <si>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</si>
  <si>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</si>
  <si>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</si>
  <si>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</si>
  <si>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</si>
  <si>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</si>
  <si>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</si>
  <si>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</si>
  <si>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</si>
  <si>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</si>
  <si>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</si>
  <si>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</si>
  <si>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</si>
  <si>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</si>
  <si>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</si>
  <si>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</si>
  <si>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</si>
  <si>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</si>
  <si>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</si>
  <si>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</si>
  <si>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</si>
  <si>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</si>
  <si>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</si>
  <si>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</si>
  <si>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</si>
  <si>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</si>
  <si>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</si>
  <si>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</si>
  <si>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</si>
  <si>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</si>
  <si>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</si>
  <si>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</si>
  <si>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</si>
  <si>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</si>
  <si>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</si>
  <si>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</si>
  <si>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</si>
  <si>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</si>
  <si>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</si>
  <si>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</si>
  <si>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</si>
  <si>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</si>
  <si>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</si>
  <si>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</si>
  <si>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</si>
  <si>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</si>
  <si>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</si>
  <si>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</si>
  <si>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</si>
  <si>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</si>
  <si>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</si>
  <si>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</si>
  <si>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</si>
  <si>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</si>
  <si>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</si>
  <si>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</si>
  <si>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</si>
  <si>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</si>
  <si>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</si>
  <si>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</si>
  <si>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</si>
  <si>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</si>
  <si>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</si>
  <si>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</si>
  <si>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</si>
  <si>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</si>
  <si>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</si>
  <si>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</si>
  <si>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</si>
  <si>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</si>
  <si>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</si>
  <si>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</si>
  <si>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</si>
  <si>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</si>
  <si>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</si>
  <si>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</si>
  <si>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</si>
  <si>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</si>
  <si>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</si>
  <si>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</si>
  <si>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</si>
  <si>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</si>
  <si>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</si>
  <si>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</si>
  <si>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</si>
  <si>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</si>
  <si>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</si>
  <si>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</si>
  <si>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</si>
  <si>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</si>
  <si>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</si>
  <si>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</si>
  <si>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</si>
  <si>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</si>
  <si>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</si>
  <si>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</si>
  <si>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</si>
  <si>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</si>
  <si>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</si>
  <si>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</si>
  <si>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</si>
  <si>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</si>
  <si>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</si>
  <si>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</si>
  <si>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</si>
  <si>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</si>
  <si>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</si>
  <si>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</si>
  <si>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</si>
  <si>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</si>
  <si>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</si>
  <si>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</si>
  <si>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</si>
  <si>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</si>
  <si>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</si>
  <si>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</si>
  <si>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</si>
  <si>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</si>
  <si>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</si>
  <si>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</si>
  <si>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</si>
  <si>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</si>
  <si>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</si>
  <si>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</si>
  <si>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</si>
  <si>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</si>
  <si>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</si>
  <si>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</si>
  <si>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</si>
  <si>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</si>
  <si>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</si>
  <si>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</si>
  <si>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</si>
  <si>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</si>
  <si>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</si>
  <si>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</si>
  <si>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</si>
  <si>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</si>
  <si>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</si>
  <si>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</si>
  <si>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</si>
  <si>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</si>
  <si>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</si>
  <si>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</si>
  <si>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</si>
  <si>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</si>
  <si>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</si>
  <si>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</si>
  <si>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</si>
  <si>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</si>
  <si>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</si>
  <si>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</si>
  <si>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</si>
  <si>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</si>
  <si>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</si>
  <si>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</si>
  <si>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</si>
  <si>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</si>
  <si>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</si>
  <si>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</si>
  <si>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</si>
  <si>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</si>
  <si>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</si>
  <si>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</si>
  <si>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</si>
  <si>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</si>
  <si>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</si>
  <si>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</si>
  <si>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</si>
  <si>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</si>
  <si>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</si>
  <si>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</si>
  <si>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</si>
  <si>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</si>
  <si>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</si>
  <si>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</si>
  <si>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</si>
  <si>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</si>
  <si>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</si>
  <si>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</si>
  <si>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</si>
  <si>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</si>
  <si>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</si>
  <si>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</si>
  <si>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</si>
  <si>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</si>
  <si>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</si>
  <si>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</si>
  <si>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</si>
  <si>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</si>
  <si>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</si>
  <si>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</si>
  <si>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</si>
  <si>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</si>
  <si>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</si>
  <si>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</si>
  <si>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</si>
  <si>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</si>
  <si>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</si>
  <si>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</si>
  <si>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</si>
  <si>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</si>
  <si>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</si>
  <si>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</si>
  <si>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</si>
  <si>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</si>
  <si>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</si>
  <si>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</si>
  <si>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</si>
  <si>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</si>
  <si>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</si>
  <si>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</si>
  <si>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</si>
  <si>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</si>
  <si>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</si>
  <si>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</si>
  <si>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</si>
  <si>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</si>
  <si>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</si>
  <si>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</si>
  <si>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</si>
  <si>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</si>
  <si>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</si>
  <si>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</si>
  <si>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</si>
  <si>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</si>
  <si>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</si>
  <si>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</si>
  <si>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</si>
  <si>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</si>
  <si>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</si>
  <si>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</si>
  <si>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</si>
  <si>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</si>
  <si>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</si>
  <si>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</si>
  <si>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</si>
  <si>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</si>
  <si>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</si>
  <si>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</si>
  <si>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</si>
  <si>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</si>
  <si>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</si>
  <si>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</si>
  <si>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</si>
  <si>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</si>
  <si>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</si>
  <si>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</si>
  <si>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</si>
  <si>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</si>
  <si>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</si>
  <si>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</si>
  <si>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</si>
  <si>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</si>
  <si>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</si>
  <si>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</si>
  <si>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</si>
  <si>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</si>
  <si>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</si>
  <si>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</si>
  <si>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</si>
  <si>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</si>
  <si>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</si>
  <si>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</si>
  <si>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</si>
  <si>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</si>
  <si>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</si>
  <si>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</si>
  <si>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</si>
  <si>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</si>
  <si>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</si>
  <si>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</si>
  <si>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</si>
  <si>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</si>
  <si>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</si>
  <si>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</si>
  <si>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</si>
  <si>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</si>
  <si>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</si>
  <si>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</si>
  <si>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</si>
  <si>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</si>
  <si>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</si>
  <si>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</si>
  <si>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</si>
  <si>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</si>
  <si>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</si>
  <si>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</si>
  <si>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</si>
  <si>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</si>
  <si>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</si>
  <si>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</si>
  <si>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</si>
  <si>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</si>
  <si>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</si>
  <si>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</si>
  <si>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</si>
  <si>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</si>
  <si>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</si>
  <si>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</si>
  <si>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</si>
  <si>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</si>
  <si>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</si>
  <si>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</si>
  <si>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</si>
  <si>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</si>
  <si>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</si>
  <si>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</si>
  <si>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</si>
  <si>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</si>
  <si>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</si>
  <si>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</si>
  <si>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</si>
  <si>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</si>
  <si>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</si>
  <si>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</si>
  <si>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</si>
  <si>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</si>
  <si>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</si>
  <si>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</si>
  <si>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</si>
  <si>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</si>
  <si>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</si>
  <si>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</si>
  <si>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</si>
  <si>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</si>
  <si>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</si>
  <si>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</si>
  <si>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</si>
  <si>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</si>
  <si>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</si>
  <si>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</si>
  <si>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</si>
  <si>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</si>
  <si>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</si>
  <si>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</si>
  <si>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</si>
  <si>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</si>
  <si>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</si>
  <si>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</si>
  <si>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</si>
  <si>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</si>
  <si>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</si>
  <si>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</si>
  <si>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</si>
  <si>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</si>
  <si>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</si>
  <si>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</si>
  <si>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</si>
  <si>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</si>
  <si>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</si>
  <si>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</si>
  <si>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</si>
  <si>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</si>
  <si>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</si>
  <si>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</si>
  <si>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</si>
  <si>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</si>
  <si>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</si>
  <si>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</si>
  <si>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</si>
  <si>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</si>
  <si>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</si>
  <si>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</si>
  <si>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</si>
  <si>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</si>
  <si>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</si>
  <si>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</si>
  <si>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</si>
  <si>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</si>
  <si>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</si>
  <si>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</si>
  <si>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</si>
  <si>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</si>
  <si>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</si>
  <si>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</si>
  <si>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</si>
  <si>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</si>
  <si>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</si>
  <si>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</si>
  <si>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</si>
  <si>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</si>
  <si>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</si>
  <si>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</si>
  <si>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</si>
  <si>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</si>
  <si>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</si>
  <si>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</si>
  <si>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</si>
  <si>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</si>
  <si>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</si>
  <si>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</si>
  <si>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</si>
  <si>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</si>
  <si>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</si>
  <si>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</si>
  <si>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</si>
  <si>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</si>
  <si>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</si>
  <si>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</si>
  <si>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</si>
  <si>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</si>
  <si>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</si>
  <si>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</si>
  <si>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</si>
  <si>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</si>
  <si>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</si>
  <si>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</si>
  <si>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</si>
  <si>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</si>
  <si>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</si>
  <si>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</si>
  <si>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</si>
  <si>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</si>
  <si>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</si>
  <si>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</si>
  <si>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</si>
  <si>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</si>
  <si>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</si>
  <si>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</si>
  <si>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</si>
  <si>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</si>
  <si>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</si>
  <si>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</si>
  <si>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</si>
  <si>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</si>
  <si>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</si>
  <si>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</si>
  <si>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</si>
  <si>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</si>
  <si>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</si>
  <si>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</si>
  <si>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</si>
  <si>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</si>
  <si>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</si>
  <si>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</si>
  <si>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</si>
  <si>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</si>
  <si>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</si>
  <si>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</si>
  <si>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</si>
  <si>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</si>
  <si>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</si>
  <si>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</si>
  <si>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</si>
  <si>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</si>
  <si>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</si>
  <si>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</si>
  <si>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</si>
  <si>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</si>
  <si>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</si>
  <si>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</si>
  <si>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</si>
  <si>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</si>
  <si>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</si>
  <si>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</si>
  <si>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</si>
  <si>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</si>
  <si>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</si>
  <si>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</si>
  <si>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</si>
  <si>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</si>
  <si>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</si>
  <si>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</si>
  <si>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</si>
  <si>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</si>
  <si>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</si>
  <si>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</si>
  <si>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</si>
  <si>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</si>
  <si>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</si>
  <si>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</si>
  <si>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</si>
  <si>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</si>
  <si>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</si>
  <si>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</si>
  <si>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</si>
  <si>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</si>
  <si>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</si>
  <si>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</si>
  <si>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</si>
  <si>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</si>
  <si>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</si>
  <si>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</si>
  <si>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</si>
  <si>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</si>
  <si>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</si>
  <si>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</si>
  <si>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</si>
  <si>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</si>
  <si>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</si>
  <si>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</si>
  <si>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</si>
  <si>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</si>
  <si>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</si>
  <si>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</si>
  <si>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</si>
  <si>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</si>
  <si>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</si>
  <si>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</si>
  <si>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</si>
  <si>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</si>
  <si>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</si>
  <si>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</si>
  <si>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</si>
  <si>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</si>
  <si>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</si>
  <si>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</si>
  <si>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</si>
  <si>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</si>
  <si>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</si>
  <si>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</si>
  <si>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</si>
  <si>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</si>
  <si>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</si>
  <si>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</si>
  <si>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</si>
  <si>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</si>
  <si>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</si>
  <si>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</si>
  <si>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</si>
  <si>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</si>
  <si>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</si>
  <si>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</si>
  <si>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</si>
  <si>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</si>
  <si>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</si>
  <si>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</si>
  <si>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</si>
  <si>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</si>
  <si>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</si>
  <si>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</si>
  <si>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</si>
  <si>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</si>
  <si>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</si>
  <si>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</si>
  <si>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</si>
  <si>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</si>
  <si>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</si>
  <si>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</si>
  <si>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</si>
  <si>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</si>
  <si>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</si>
  <si>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</si>
  <si>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</si>
  <si>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</si>
  <si>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</si>
  <si>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</si>
  <si>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</si>
  <si>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</si>
  <si>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</si>
  <si>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</si>
  <si>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</si>
  <si>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</si>
  <si>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</si>
  <si>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</si>
  <si>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</si>
  <si>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</si>
  <si>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</si>
  <si>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</si>
  <si>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</si>
  <si>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</si>
  <si>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</si>
  <si>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</si>
  <si>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</si>
  <si>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</si>
  <si>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</si>
  <si>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</si>
  <si>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</si>
  <si>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</si>
  <si>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</si>
  <si>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</si>
  <si>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</si>
  <si>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</si>
  <si>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</si>
  <si>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</si>
  <si>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</si>
  <si>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</si>
  <si>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</si>
  <si>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</si>
  <si>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</si>
  <si>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</si>
  <si>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</si>
  <si>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</si>
  <si>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</si>
  <si>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</si>
  <si>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</si>
  <si>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</si>
  <si>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</si>
  <si>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</si>
  <si>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</si>
  <si>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</si>
  <si>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</si>
  <si>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</si>
  <si>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</si>
  <si>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</si>
  <si>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</si>
  <si>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</si>
  <si>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</si>
  <si>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</si>
  <si>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</si>
  <si>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</si>
  <si>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</si>
  <si>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</si>
  <si>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</si>
  <si>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</si>
  <si>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</si>
  <si>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</si>
  <si>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</si>
  <si>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</si>
  <si>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</si>
  <si>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</si>
  <si>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</si>
  <si>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</si>
  <si>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</si>
  <si>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</si>
  <si>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</si>
  <si>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</si>
  <si>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</si>
  <si>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</si>
  <si>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</si>
  <si>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</si>
  <si>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</si>
  <si>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</si>
  <si>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</si>
  <si>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</si>
  <si>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</si>
  <si>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</si>
  <si>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</si>
  <si>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</si>
  <si>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</si>
  <si>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</si>
  <si>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</si>
  <si>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</si>
  <si>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</si>
  <si>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</si>
  <si>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</si>
  <si>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</si>
  <si>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</si>
  <si>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</si>
  <si>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</si>
  <si>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</si>
  <si>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</si>
  <si>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</si>
  <si>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</si>
  <si>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</si>
  <si>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</si>
  <si>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</si>
  <si>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</si>
  <si>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</si>
  <si>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</si>
  <si>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</si>
  <si>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</si>
  <si>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</si>
  <si>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</si>
  <si>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</si>
  <si>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</si>
  <si>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</si>
  <si>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</si>
  <si>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</si>
  <si>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</si>
  <si>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</si>
  <si>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</si>
  <si>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</si>
  <si>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</si>
  <si>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</si>
  <si>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</si>
  <si>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</si>
  <si>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</si>
  <si>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</si>
  <si>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</si>
  <si>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</si>
  <si>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</si>
  <si>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</si>
  <si>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</si>
  <si>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</si>
  <si>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</si>
  <si>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</si>
  <si>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</si>
  <si>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</si>
  <si>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</si>
  <si>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</si>
  <si>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</si>
  <si>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</si>
  <si>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</si>
  <si>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</si>
  <si>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</si>
  <si>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</si>
  <si>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</si>
  <si>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</si>
  <si>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</si>
  <si>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</si>
  <si>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</si>
  <si>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</si>
  <si>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</si>
  <si>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</si>
  <si>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</si>
  <si>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</si>
  <si>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</si>
  <si>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</si>
  <si>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</si>
  <si>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</si>
  <si>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</si>
  <si>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</si>
  <si>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</si>
  <si>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</si>
  <si>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</si>
  <si>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</si>
  <si>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</si>
  <si>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</si>
  <si>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</si>
  <si>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</si>
  <si>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</si>
  <si>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</si>
  <si>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</si>
  <si>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</si>
  <si>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</si>
  <si>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</si>
  <si>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</si>
  <si>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</si>
  <si>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</si>
  <si>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</si>
  <si>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</si>
  <si>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</si>
  <si>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</si>
  <si>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</si>
  <si>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</si>
  <si>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</si>
  <si>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</si>
  <si>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</si>
  <si>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</si>
  <si>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</si>
  <si>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</si>
  <si>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</si>
  <si>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</si>
  <si>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</si>
  <si>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</si>
  <si>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</si>
  <si>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</si>
  <si>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</si>
  <si>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</si>
  <si>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</si>
  <si>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</si>
  <si>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</si>
  <si>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</si>
  <si>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</si>
  <si>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</si>
  <si>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</si>
  <si>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</si>
  <si>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</si>
  <si>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</si>
  <si>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</si>
  <si>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</si>
  <si>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</si>
  <si>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</si>
  <si>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</si>
  <si>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</si>
  <si>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</si>
  <si>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</si>
  <si>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</si>
  <si>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</si>
  <si>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</si>
  <si>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</si>
  <si>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</si>
  <si>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</si>
  <si>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</si>
  <si>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</si>
  <si>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</si>
  <si>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</si>
  <si>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</si>
  <si>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</si>
  <si>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</si>
  <si>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</si>
  <si>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</si>
  <si>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</si>
  <si>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</si>
  <si>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</si>
  <si>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</si>
  <si>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</si>
  <si>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</si>
  <si>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</si>
  <si>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</si>
  <si>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</si>
  <si>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</si>
  <si>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</si>
  <si>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</si>
  <si>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</si>
  <si>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</si>
  <si>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</si>
  <si>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</si>
  <si>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</si>
  <si>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</si>
  <si>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</si>
  <si>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</si>
  <si>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</si>
  <si>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</si>
  <si>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</si>
  <si>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</si>
  <si>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</si>
  <si>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</si>
  <si>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</si>
  <si>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</si>
  <si>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</si>
  <si>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</si>
  <si>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</si>
  <si>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</si>
  <si>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</si>
  <si>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</si>
  <si>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</si>
  <si>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</si>
  <si>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</si>
  <si>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</si>
  <si>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</si>
  <si>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</si>
  <si>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</si>
  <si>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</si>
  <si>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</si>
  <si>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</si>
  <si>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</si>
  <si>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</si>
  <si>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</si>
  <si>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</si>
  <si>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</si>
  <si>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</si>
  <si>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</si>
  <si>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</si>
  <si>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</si>
  <si>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</si>
  <si>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</si>
  <si>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</si>
  <si>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</si>
  <si>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</si>
  <si>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</si>
  <si>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</si>
  <si>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</si>
  <si>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</si>
  <si>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</si>
  <si>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</si>
  <si>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</si>
  <si>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</si>
  <si>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</si>
  <si>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</si>
  <si>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</si>
  <si>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</si>
  <si>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</si>
  <si>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</si>
  <si>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</si>
  <si>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</si>
  <si>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</si>
  <si>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</si>
  <si>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</si>
  <si>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</si>
  <si>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</si>
  <si>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</si>
  <si>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</si>
  <si>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</si>
  <si>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</si>
  <si>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</si>
  <si>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</si>
  <si>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</si>
  <si>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</si>
  <si>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</si>
  <si>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</si>
  <si>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</si>
  <si>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</si>
  <si>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</si>
  <si>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</si>
  <si>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</si>
  <si>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</si>
  <si>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</si>
  <si>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</si>
  <si>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</si>
  <si>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</si>
  <si>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</si>
  <si>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</si>
  <si>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</si>
  <si>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</si>
  <si>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</si>
  <si>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</si>
  <si>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</si>
  <si>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</si>
  <si>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</si>
  <si>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</si>
  <si>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</si>
  <si>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</si>
  <si>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</si>
  <si>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</si>
  <si>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</si>
  <si>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</si>
  <si>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</si>
  <si>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</si>
  <si>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</si>
  <si>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</si>
  <si>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</si>
  <si>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</si>
  <si>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</si>
  <si>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</si>
  <si>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</si>
  <si>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</si>
  <si>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</si>
  <si>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</si>
  <si>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</si>
  <si>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</si>
  <si>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</si>
  <si>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</si>
  <si>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</si>
  <si>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</si>
  <si>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</si>
  <si>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</si>
  <si>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</si>
  <si>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</si>
  <si>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</si>
  <si>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</si>
  <si>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</si>
  <si>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</si>
  <si>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</si>
  <si>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</si>
  <si>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</si>
  <si>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</si>
  <si>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</si>
  <si>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</si>
  <si>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</si>
  <si>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</si>
  <si>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</si>
  <si>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</si>
  <si>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</si>
  <si>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</si>
  <si>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</si>
  <si>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</si>
  <si>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</si>
  <si>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</si>
  <si>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</si>
  <si>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</si>
  <si>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</si>
  <si>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</si>
  <si>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</si>
  <si>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</si>
  <si>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</si>
  <si>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</si>
  <si>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</si>
  <si>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</si>
  <si>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</si>
  <si>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</si>
  <si>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</si>
  <si>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</si>
  <si>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</si>
  <si>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</si>
  <si>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</si>
  <si>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</si>
  <si>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</si>
  <si>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</si>
  <si>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</si>
  <si>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</si>
  <si>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</si>
  <si>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</si>
  <si>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</si>
  <si>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</si>
  <si>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</si>
  <si>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</si>
  <si>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</si>
  <si>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</si>
  <si>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</si>
  <si>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</si>
  <si>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</si>
  <si>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</si>
  <si>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</si>
  <si>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</si>
  <si>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</si>
  <si>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</si>
  <si>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</si>
  <si>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</si>
  <si>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</si>
  <si>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</si>
  <si>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</si>
  <si>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</si>
  <si>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</si>
  <si>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</si>
  <si>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</si>
  <si>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</si>
  <si>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</si>
  <si>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</si>
  <si>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</si>
  <si>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</si>
  <si>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</si>
  <si>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</si>
  <si>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</si>
  <si>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</si>
  <si>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</si>
  <si>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</si>
  <si>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</si>
  <si>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</si>
  <si>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</si>
  <si>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</si>
  <si>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</si>
  <si>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</si>
  <si>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</si>
  <si>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</si>
  <si>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</si>
  <si>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</si>
  <si>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</si>
  <si>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</si>
  <si>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</si>
  <si>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</si>
  <si>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</si>
  <si>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</si>
  <si>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</si>
  <si>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</si>
  <si>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</si>
  <si>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</si>
  <si>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</si>
  <si>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</si>
  <si>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</si>
  <si>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</si>
  <si>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</si>
  <si>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</si>
  <si>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</si>
  <si>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</si>
  <si>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</si>
  <si>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</si>
  <si>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</si>
  <si>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</si>
  <si>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</si>
  <si>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</si>
  <si>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</si>
  <si>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</si>
  <si>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</si>
  <si>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</si>
  <si>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</si>
  <si>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</si>
  <si>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</si>
  <si>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</si>
  <si>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</si>
  <si>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</si>
  <si>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</si>
  <si>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</si>
  <si>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</si>
  <si>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</si>
  <si>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</si>
  <si>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</si>
  <si>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</si>
  <si>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</si>
  <si>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</si>
  <si>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</si>
  <si>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</si>
  <si>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</si>
  <si>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</si>
  <si>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</si>
  <si>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</si>
  <si>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</si>
  <si>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</si>
  <si>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</si>
  <si>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</si>
  <si>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</si>
  <si>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</si>
  <si>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</si>
  <si>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</si>
  <si>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</si>
  <si>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</si>
  <si>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</si>
  <si>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</si>
  <si>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</si>
  <si>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</si>
  <si>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</si>
  <si>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</si>
  <si>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</si>
  <si>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</si>
  <si>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</si>
  <si>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</si>
  <si>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</si>
  <si>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</si>
  <si>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</si>
  <si>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</si>
  <si>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</si>
  <si>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</si>
  <si>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</si>
  <si>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</si>
  <si>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</si>
  <si>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</si>
  <si>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</si>
  <si>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</si>
  <si>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</si>
  <si>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</si>
  <si>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</si>
  <si>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</si>
  <si>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</si>
  <si>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</si>
  <si>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</si>
  <si>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</si>
  <si>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</si>
  <si>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</si>
  <si>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</si>
  <si>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</si>
  <si>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</si>
  <si>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</si>
  <si>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</si>
  <si>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</si>
  <si>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</si>
  <si>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</si>
  <si>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</si>
  <si>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</si>
  <si>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</si>
  <si>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</si>
  <si>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</si>
  <si>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</si>
  <si>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</si>
  <si>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</si>
  <si>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</si>
  <si>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</si>
  <si>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</si>
  <si>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</si>
  <si>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</si>
  <si>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</si>
  <si>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</si>
  <si>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</si>
  <si>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</si>
  <si>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</si>
  <si>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</si>
  <si>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</si>
  <si>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</si>
  <si>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</si>
  <si>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</si>
  <si>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</si>
  <si>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</si>
  <si>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</si>
  <si>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</si>
  <si>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</si>
  <si>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</si>
  <si>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</si>
  <si>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</si>
  <si>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</si>
  <si>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</si>
  <si>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</si>
  <si>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</si>
  <si>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</si>
  <si>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</si>
  <si>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</si>
  <si>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</si>
  <si>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</si>
  <si>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</si>
  <si>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</si>
  <si>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</si>
  <si>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</si>
  <si>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</si>
  <si>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</si>
  <si>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</si>
  <si>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</si>
  <si>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</si>
  <si>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</si>
  <si>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</si>
  <si>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</si>
  <si>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</si>
  <si>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</si>
  <si>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</si>
  <si>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</si>
  <si>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</si>
  <si>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</si>
  <si>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</si>
  <si>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</si>
  <si>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</si>
  <si>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</si>
  <si>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</si>
  <si>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</si>
  <si>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</si>
  <si>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</si>
  <si>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</si>
  <si>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</si>
  <si>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</si>
  <si>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</si>
  <si>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</si>
  <si>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</si>
  <si>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</si>
  <si>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</si>
  <si>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</si>
  <si>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</si>
  <si>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</si>
  <si>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</si>
  <si>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</si>
  <si>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</si>
  <si>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</si>
  <si>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</si>
  <si>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</si>
  <si>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</si>
  <si>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</si>
  <si>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</si>
  <si>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</si>
  <si>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</si>
  <si>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</si>
  <si>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</si>
  <si>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</si>
  <si>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</si>
  <si>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</si>
  <si>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</si>
  <si>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</si>
  <si>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</si>
  <si>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</si>
  <si>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</si>
  <si>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</si>
  <si>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</si>
  <si>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</si>
  <si>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</si>
  <si>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</si>
  <si>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</si>
  <si>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</si>
  <si>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</si>
  <si>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</si>
  <si>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</si>
  <si>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</si>
  <si>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</si>
  <si>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</si>
  <si>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</si>
  <si>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</si>
  <si>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</si>
  <si>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</si>
  <si>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</si>
  <si>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</si>
  <si>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</si>
  <si>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</si>
  <si>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</si>
  <si>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</si>
  <si>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</si>
  <si>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</si>
  <si>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</si>
  <si>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</si>
  <si>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</si>
  <si>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</si>
  <si>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</si>
  <si>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</si>
  <si>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</si>
  <si>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</si>
  <si>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</si>
  <si>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</si>
  <si>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</si>
  <si>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</si>
  <si>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</si>
  <si>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</si>
  <si>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</si>
  <si>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</si>
  <si>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</si>
  <si>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</si>
  <si>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</si>
  <si>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</si>
  <si>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</si>
  <si>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</si>
  <si>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</si>
  <si>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</si>
  <si>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</si>
  <si>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</si>
  <si>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</si>
  <si>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</si>
  <si>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</si>
  <si>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</si>
  <si>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</si>
  <si>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</si>
  <si>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</si>
  <si>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</si>
  <si>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</si>
  <si>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</si>
  <si>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</si>
  <si>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</si>
  <si>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</si>
  <si>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</si>
  <si>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</si>
  <si>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</si>
  <si>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</si>
  <si>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</si>
  <si>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</si>
  <si>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</si>
  <si>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</si>
  <si>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</si>
  <si>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</si>
  <si>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</si>
  <si>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</si>
  <si>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</si>
  <si>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</si>
  <si>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</si>
  <si>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</si>
  <si>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</si>
  <si>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</si>
  <si>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</si>
  <si>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</si>
  <si>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</si>
  <si>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</si>
  <si>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</si>
  <si>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</si>
  <si>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</si>
  <si>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</si>
  <si>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</si>
  <si>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</si>
  <si>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</si>
  <si>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</si>
  <si>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</si>
  <si>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</si>
  <si>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</si>
  <si>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</si>
  <si>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</si>
  <si>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</si>
  <si>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</si>
  <si>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</si>
  <si>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</si>
  <si>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</si>
  <si>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</si>
  <si>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</si>
  <si>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</si>
  <si>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</si>
  <si>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</si>
  <si>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</si>
  <si>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</si>
  <si>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</si>
  <si>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</si>
  <si>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</si>
  <si>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</si>
  <si>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</si>
  <si>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</si>
  <si>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</si>
  <si>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</si>
  <si>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</si>
  <si>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</si>
  <si>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</si>
  <si>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</si>
  <si>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</si>
  <si>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</si>
  <si>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</si>
  <si>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</si>
  <si>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</si>
  <si>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</si>
  <si>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</si>
  <si>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</si>
  <si>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</si>
  <si>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</si>
  <si>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</si>
  <si>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</si>
  <si>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</si>
  <si>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</si>
  <si>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</si>
  <si>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</si>
  <si>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</si>
  <si>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</si>
  <si>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</si>
  <si>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</si>
  <si>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</si>
  <si>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</si>
  <si>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</si>
  <si>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</si>
  <si>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</si>
  <si>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</si>
  <si>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</si>
  <si>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</si>
  <si>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</si>
  <si>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</si>
  <si>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</si>
  <si>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</si>
  <si>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</si>
  <si>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</si>
  <si>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</si>
  <si>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</si>
  <si>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</si>
  <si>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</si>
  <si>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</si>
  <si>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</si>
  <si>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</si>
  <si>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</si>
  <si>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</si>
  <si>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</si>
  <si>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</si>
  <si>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</si>
  <si>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</si>
  <si>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</si>
  <si>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</si>
  <si>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</si>
  <si>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</si>
  <si>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</si>
  <si>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</si>
  <si>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</si>
  <si>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</si>
  <si>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</si>
  <si>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</si>
  <si>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</si>
  <si>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</si>
  <si>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</si>
  <si>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</si>
  <si>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</si>
  <si>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</si>
  <si>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</si>
  <si>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</si>
  <si>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</si>
  <si>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</si>
  <si>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</si>
  <si>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</si>
  <si>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</si>
  <si>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</si>
  <si>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</si>
  <si>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</si>
  <si>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</si>
  <si>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</si>
  <si>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</si>
  <si>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</si>
  <si>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</si>
  <si>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</si>
  <si>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</si>
  <si>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</si>
  <si>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</si>
  <si>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</si>
  <si>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</si>
  <si>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</si>
  <si>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</si>
  <si>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</si>
  <si>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</si>
  <si>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</si>
  <si>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</si>
  <si>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</si>
  <si>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</si>
  <si>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</si>
  <si>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</si>
  <si>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</si>
  <si>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</si>
  <si>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</si>
  <si>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</si>
  <si>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</si>
  <si>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</si>
  <si>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</si>
  <si>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</si>
  <si>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</si>
  <si>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</si>
  <si>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</si>
  <si>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</si>
  <si>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</si>
  <si>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</si>
  <si>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</si>
  <si>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</si>
  <si>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</si>
  <si>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</si>
  <si>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</si>
  <si>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</si>
  <si>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</si>
  <si>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</si>
  <si>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</si>
  <si>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</si>
  <si>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</si>
  <si>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</si>
  <si>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</si>
  <si>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</si>
  <si>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</si>
  <si>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</si>
  <si>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</si>
  <si>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</si>
  <si>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</si>
  <si>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</si>
  <si>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</si>
  <si>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</si>
  <si>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</si>
  <si>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</si>
  <si>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</si>
  <si>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</si>
  <si>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</si>
  <si>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</si>
  <si>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</si>
  <si>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</si>
  <si>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</si>
  <si>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</si>
  <si>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</si>
  <si>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</si>
  <si>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</si>
  <si>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</si>
  <si>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</si>
  <si>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</si>
  <si>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</si>
  <si>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</si>
  <si>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</si>
  <si>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</si>
  <si>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</si>
  <si>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</si>
  <si>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</si>
  <si>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</si>
  <si>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</si>
  <si>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</si>
  <si>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</si>
  <si>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</si>
  <si>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</si>
  <si>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</si>
  <si>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</si>
  <si>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</si>
  <si>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</si>
  <si>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</si>
  <si>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</si>
  <si>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</si>
  <si>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</si>
  <si>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</si>
  <si>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</si>
  <si>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</si>
  <si>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</si>
  <si>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</si>
  <si>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</si>
  <si>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</si>
  <si>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</si>
  <si>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</si>
  <si>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</si>
  <si>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</si>
  <si>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</si>
  <si>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</si>
  <si>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</si>
  <si>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</si>
  <si>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</si>
  <si>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</si>
  <si>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</si>
  <si>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</si>
  <si>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</si>
  <si>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</si>
  <si>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</si>
  <si>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</si>
  <si>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</si>
  <si>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</si>
  <si>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</si>
  <si>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</si>
  <si>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</si>
  <si>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</si>
  <si>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</si>
  <si>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</si>
  <si>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</si>
  <si>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</si>
  <si>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</si>
  <si>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</si>
  <si>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</si>
  <si>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</si>
  <si>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</si>
  <si>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</si>
  <si>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</si>
  <si>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</si>
  <si>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</si>
  <si>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</si>
  <si>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</si>
  <si>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</si>
  <si>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</si>
  <si>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</si>
  <si>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</si>
  <si>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</si>
  <si>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</si>
  <si>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</si>
  <si>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</si>
  <si>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</si>
  <si>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</si>
  <si>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</si>
  <si>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</si>
  <si>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</si>
  <si>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</si>
  <si>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</si>
  <si>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</si>
  <si>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</si>
  <si>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</si>
  <si>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</si>
  <si>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</si>
  <si>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</si>
  <si>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</si>
  <si>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</si>
  <si>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</si>
  <si>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</si>
  <si>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</si>
  <si>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</si>
  <si>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</si>
  <si>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</si>
  <si>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</si>
  <si>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</si>
  <si>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</si>
  <si>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</si>
  <si>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</si>
  <si>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</si>
  <si>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</si>
  <si>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</si>
  <si>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</si>
  <si>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</si>
  <si>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</si>
  <si>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</si>
  <si>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</si>
  <si>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</si>
  <si>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</si>
  <si>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</si>
  <si>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</si>
  <si>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</si>
  <si>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</si>
  <si>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</si>
  <si>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</si>
  <si>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</si>
  <si>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</si>
  <si>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</si>
  <si>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</si>
  <si>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</si>
  <si>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</si>
  <si>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</si>
  <si>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</si>
  <si>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</si>
  <si>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</si>
  <si>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</si>
  <si>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</si>
  <si>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</si>
  <si>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</si>
  <si>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</si>
  <si>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</si>
  <si>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</si>
  <si>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</si>
  <si>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</si>
  <si>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</si>
  <si>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</si>
  <si>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</si>
  <si>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</si>
  <si>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</si>
  <si>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</si>
  <si>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</si>
  <si>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</si>
  <si>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</si>
  <si>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</si>
  <si>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</si>
  <si>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</si>
  <si>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</si>
  <si>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</si>
  <si>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</si>
  <si>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</si>
  <si>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</si>
  <si>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</si>
  <si>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</si>
  <si>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</si>
  <si>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</si>
  <si>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</si>
  <si>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</si>
  <si>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</si>
  <si>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</si>
  <si>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</si>
  <si>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</si>
  <si>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</si>
  <si>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</si>
  <si>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</si>
  <si>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</si>
  <si>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</si>
  <si>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</si>
  <si>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</si>
  <si>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</si>
  <si>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</si>
  <si>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</si>
  <si>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</si>
  <si>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</si>
  <si>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</si>
  <si>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</si>
  <si>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</si>
  <si>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</si>
  <si>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</si>
  <si>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</si>
  <si>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</si>
  <si>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</si>
  <si>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</si>
  <si>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</si>
  <si>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</si>
  <si>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</si>
  <si>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</si>
  <si>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</si>
  <si>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</si>
  <si>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</si>
  <si>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</si>
  <si>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</si>
  <si>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</si>
  <si>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</si>
  <si>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</si>
  <si>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</si>
  <si>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</si>
  <si>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</si>
  <si>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</si>
  <si>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</si>
  <si>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</si>
  <si>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</si>
  <si>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</si>
  <si>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</si>
  <si>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</si>
  <si>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</si>
  <si>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</si>
  <si>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</si>
  <si>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</si>
  <si>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</si>
  <si>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</si>
  <si>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</si>
  <si>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</si>
  <si>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</si>
  <si>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</si>
  <si>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</si>
  <si>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</si>
  <si>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</si>
  <si>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</si>
  <si>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</si>
  <si>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</si>
  <si>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</si>
  <si>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</si>
  <si>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</si>
  <si>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</si>
  <si>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</si>
  <si>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</si>
  <si>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</si>
  <si>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</si>
  <si>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</si>
  <si>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</si>
  <si>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</si>
  <si>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</si>
  <si>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</si>
  <si>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</si>
  <si>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</si>
  <si>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</si>
  <si>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</si>
  <si>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</si>
  <si>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</si>
  <si>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</si>
  <si>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</si>
  <si>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</si>
  <si>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</si>
  <si>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</si>
  <si>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</si>
  <si>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</si>
  <si>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</si>
  <si>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</si>
  <si>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</si>
  <si>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</si>
  <si>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</si>
  <si>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</si>
  <si>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</si>
  <si>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</si>
  <si>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</si>
  <si>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</si>
  <si>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</si>
  <si>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</si>
  <si>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</si>
  <si>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</si>
  <si>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</si>
  <si>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</si>
  <si>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</si>
  <si>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</si>
  <si>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</si>
  <si>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</si>
  <si>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</si>
  <si>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</si>
  <si>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</si>
  <si>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</si>
  <si>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</si>
  <si>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</si>
  <si>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</si>
  <si>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</si>
  <si>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</si>
  <si>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</si>
  <si>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</si>
  <si>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</si>
  <si>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</si>
  <si>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</si>
  <si>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</si>
  <si>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</si>
  <si>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</si>
  <si>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</si>
  <si>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</si>
  <si>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</si>
  <si>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</si>
  <si>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</si>
  <si>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</si>
  <si>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</si>
  <si>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</si>
  <si>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</si>
  <si>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</si>
  <si>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</si>
  <si>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</si>
  <si>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</si>
  <si>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</si>
  <si>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</si>
  <si>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</si>
  <si>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</si>
  <si>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</si>
  <si>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</si>
  <si>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</si>
  <si>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</si>
  <si>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</si>
  <si>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</si>
  <si>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</si>
  <si>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</si>
  <si>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</si>
  <si>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</si>
  <si>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</si>
  <si>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</si>
  <si>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</si>
  <si>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</si>
  <si>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</si>
  <si>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</si>
  <si>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</si>
  <si>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</si>
  <si>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</si>
  <si>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</si>
  <si>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</si>
  <si>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</si>
  <si>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</si>
  <si>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</si>
  <si>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</si>
  <si>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</si>
  <si>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</si>
  <si>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</si>
  <si>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</si>
  <si>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</si>
  <si>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</si>
  <si>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</si>
  <si>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</si>
  <si>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</si>
  <si>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</si>
  <si>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</si>
  <si>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</si>
  <si>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</si>
  <si>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</si>
  <si>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</si>
  <si>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</si>
  <si>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</si>
  <si>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</si>
  <si>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</si>
  <si>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</si>
  <si>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</si>
  <si>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</si>
  <si>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</si>
  <si>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</si>
  <si>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</si>
  <si>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</si>
  <si>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</si>
  <si>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</si>
  <si>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</si>
  <si>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</si>
  <si>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</si>
  <si>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</si>
  <si>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</si>
  <si>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</si>
  <si>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</si>
  <si>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</si>
  <si>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</si>
  <si>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</si>
  <si>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</si>
  <si>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</si>
  <si>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</si>
  <si>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</si>
  <si>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</si>
  <si>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</si>
  <si>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</si>
  <si>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</si>
  <si>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</si>
  <si>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</si>
  <si>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</si>
  <si>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</si>
  <si>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</si>
  <si>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</si>
  <si>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</si>
  <si>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</si>
  <si>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</si>
  <si>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</si>
  <si>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</si>
  <si>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</si>
  <si>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</si>
  <si>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</si>
  <si>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</si>
  <si>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</si>
  <si>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</si>
  <si>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</si>
  <si>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</si>
  <si>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</si>
  <si>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</si>
  <si>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</si>
  <si>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</si>
  <si>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</si>
  <si>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</si>
  <si>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</si>
  <si>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</si>
  <si>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</si>
  <si>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</si>
  <si>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</si>
  <si>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</si>
  <si>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</si>
  <si>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</si>
  <si>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</si>
  <si>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</si>
  <si>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</si>
  <si>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</si>
  <si>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</si>
  <si>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</si>
  <si>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</si>
  <si>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</si>
  <si>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</si>
  <si>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</si>
  <si>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</si>
  <si>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</si>
  <si>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</si>
  <si>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</si>
  <si>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</si>
  <si>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</si>
  <si>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</si>
  <si>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</si>
  <si>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</si>
  <si>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</si>
  <si>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</si>
  <si>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</si>
  <si>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</si>
  <si>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</si>
  <si>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</si>
  <si>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</si>
  <si>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</si>
  <si>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</si>
  <si>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</si>
  <si>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</si>
  <si>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</si>
  <si>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</si>
  <si>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</si>
  <si>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</si>
  <si>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</si>
  <si>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</si>
  <si>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</si>
  <si>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</si>
  <si>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</si>
  <si>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</si>
  <si>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</si>
  <si>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</si>
  <si>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</si>
  <si>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</si>
  <si>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</si>
  <si>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</si>
  <si>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</si>
  <si>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</si>
  <si>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</si>
  <si>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</si>
  <si>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</si>
  <si>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</si>
  <si>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</si>
  <si>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</si>
  <si>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</si>
  <si>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</si>
  <si>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</si>
  <si>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</si>
  <si>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</si>
  <si>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</si>
  <si>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</si>
  <si>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</si>
  <si>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</si>
  <si>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</si>
  <si>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</si>
  <si>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</si>
  <si>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</si>
  <si>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</si>
  <si>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</si>
  <si>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</si>
  <si>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</si>
  <si>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</si>
  <si>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</si>
  <si>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</si>
  <si>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</si>
  <si>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</si>
  <si>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</si>
  <si>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</si>
  <si>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</si>
  <si>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</si>
  <si>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</si>
  <si>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</si>
  <si>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</si>
  <si>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</si>
  <si>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</si>
  <si>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</si>
  <si>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</si>
  <si>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</si>
  <si>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</si>
  <si>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</si>
  <si>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</si>
  <si>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</si>
  <si>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</si>
  <si>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</si>
  <si>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</si>
  <si>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</si>
  <si>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</si>
  <si>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</si>
  <si>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</si>
  <si>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</si>
  <si>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</si>
  <si>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</si>
  <si>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</si>
  <si>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</si>
  <si>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</si>
  <si>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</si>
  <si>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</si>
  <si>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</si>
  <si>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</si>
  <si>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</si>
  <si>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</si>
  <si>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</si>
  <si>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</si>
  <si>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</si>
  <si>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</si>
  <si>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</si>
  <si>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</si>
  <si>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</si>
  <si>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</si>
  <si>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</si>
  <si>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</si>
  <si>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</si>
  <si>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</si>
  <si>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</si>
  <si>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</si>
  <si>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</si>
  <si>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</si>
  <si>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</si>
  <si>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</si>
  <si>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</si>
  <si>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</si>
  <si>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</si>
  <si>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</si>
  <si>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</si>
  <si>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</si>
  <si>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</si>
  <si>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</si>
  <si>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</si>
  <si>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</si>
  <si>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</si>
  <si>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</si>
  <si>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</si>
  <si>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</si>
  <si>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</si>
  <si>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</si>
  <si>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</si>
  <si>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</si>
  <si>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</si>
  <si>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</si>
  <si>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</si>
  <si>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</si>
  <si>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</si>
  <si>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</si>
  <si>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</si>
  <si>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</si>
  <si>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</si>
  <si>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</si>
  <si>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</si>
  <si>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</si>
  <si>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</si>
  <si>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</si>
  <si>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</si>
  <si>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</si>
  <si>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</si>
  <si>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</si>
  <si>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</si>
  <si>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</si>
  <si>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</si>
  <si>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</si>
  <si>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</si>
  <si>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</si>
  <si>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</si>
  <si>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</si>
  <si>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</si>
  <si>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</si>
  <si>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</si>
  <si>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</si>
  <si>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</si>
  <si>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</si>
  <si>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</si>
  <si>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</si>
  <si>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</si>
  <si>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</si>
  <si>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</si>
  <si>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</si>
  <si>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</si>
  <si>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</si>
  <si>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</si>
  <si>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</si>
  <si>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</si>
  <si>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</si>
  <si>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</si>
  <si>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</si>
  <si>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</si>
  <si>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</si>
  <si>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</si>
  <si>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</si>
  <si>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</si>
  <si>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</si>
  <si>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</si>
  <si>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</si>
  <si>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</si>
  <si>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</si>
  <si>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</si>
  <si>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</si>
  <si>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</si>
  <si>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</si>
  <si>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</si>
  <si>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</si>
  <si>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</si>
  <si>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</si>
  <si>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</si>
  <si>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</si>
  <si>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</si>
  <si>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</si>
  <si>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</si>
  <si>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</si>
  <si>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</si>
  <si>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</si>
  <si>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</si>
  <si>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</si>
  <si>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</si>
  <si>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</si>
  <si>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</si>
  <si>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</si>
  <si>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</si>
  <si>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</si>
  <si>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</si>
  <si>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</si>
  <si>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</si>
  <si>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</si>
  <si>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</si>
  <si>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</si>
  <si>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</si>
  <si>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</si>
  <si>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</si>
  <si>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</si>
  <si>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</si>
  <si>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</si>
  <si>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</si>
  <si>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</si>
  <si>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</si>
  <si>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</si>
  <si>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</si>
  <si>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</si>
  <si>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</si>
  <si>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</si>
  <si>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</si>
  <si>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</si>
  <si>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</si>
  <si>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</si>
  <si>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</si>
  <si>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</si>
  <si>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</si>
  <si>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</si>
  <si>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</si>
  <si>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</si>
  <si>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</si>
  <si>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</si>
  <si>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</si>
  <si>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</si>
  <si>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</si>
  <si>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</si>
  <si>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</si>
  <si>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</si>
  <si>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</si>
  <si>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</si>
  <si>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</si>
  <si>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</si>
  <si>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</si>
  <si>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</si>
  <si>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</si>
  <si>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</si>
  <si>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</si>
  <si>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</si>
  <si>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</si>
  <si>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</si>
  <si>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</si>
  <si>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</si>
  <si>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</si>
  <si>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</si>
  <si>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</si>
  <si>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</si>
  <si>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</si>
  <si>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</si>
  <si>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</si>
  <si>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</si>
  <si>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</si>
  <si>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</si>
  <si>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</si>
  <si>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</si>
  <si>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</si>
  <si>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</si>
  <si>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</si>
  <si>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</si>
  <si>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</si>
  <si>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</si>
  <si>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</si>
  <si>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</si>
  <si>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</si>
  <si>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</si>
  <si>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</si>
  <si>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</si>
  <si>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</si>
  <si>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</si>
  <si>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</si>
  <si>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</si>
  <si>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</si>
  <si>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</si>
  <si>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</si>
  <si>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</si>
  <si>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</si>
  <si>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</si>
  <si>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</si>
  <si>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</si>
  <si>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</si>
  <si>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</si>
  <si>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</si>
  <si>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</si>
  <si>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</si>
  <si>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</si>
  <si>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</si>
  <si>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</si>
  <si>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</si>
  <si>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</si>
  <si>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</si>
  <si>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</si>
  <si>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</si>
  <si>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</si>
  <si>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</si>
  <si>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</si>
  <si>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</si>
  <si>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</si>
  <si>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</si>
  <si>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</si>
  <si>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</si>
  <si>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</si>
  <si>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</si>
  <si>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</si>
  <si>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</si>
  <si>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</si>
  <si>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</si>
  <si>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</si>
  <si>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</si>
  <si>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</si>
  <si>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</si>
  <si>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</si>
  <si>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</si>
  <si>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</si>
  <si>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</si>
  <si>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</si>
  <si>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</si>
  <si>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</si>
  <si>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</si>
  <si>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</si>
  <si>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</si>
  <si>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</si>
  <si>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</si>
  <si>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</si>
  <si>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</si>
  <si>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</si>
  <si>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</si>
  <si>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</si>
  <si>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</si>
  <si>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</si>
  <si>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</si>
  <si>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</si>
  <si>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</si>
  <si>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</si>
  <si>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</si>
  <si>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</si>
  <si>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</si>
  <si>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</si>
  <si>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</si>
  <si>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</si>
  <si>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</si>
  <si>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</si>
  <si>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</si>
  <si>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</si>
  <si>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</si>
  <si>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</si>
  <si>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</si>
  <si>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</si>
  <si>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</si>
  <si>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</si>
  <si>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</si>
  <si>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</si>
  <si>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</si>
  <si>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</si>
  <si>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</si>
  <si>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</si>
  <si>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</si>
  <si>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</si>
  <si>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</si>
  <si>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</si>
  <si>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</si>
  <si>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</si>
  <si>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</si>
  <si>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</si>
  <si>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</si>
  <si>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</si>
  <si>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</si>
  <si>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</si>
  <si>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</si>
  <si>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</si>
  <si>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</si>
  <si>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</si>
  <si>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</si>
  <si>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</si>
  <si>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</si>
  <si>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</si>
  <si>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</si>
  <si>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</si>
  <si>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</si>
  <si>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</si>
  <si>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</si>
  <si>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</si>
  <si>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</si>
  <si>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</si>
  <si>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</si>
  <si>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</si>
  <si>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</si>
  <si>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</si>
  <si>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</si>
  <si>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</si>
  <si>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</si>
  <si>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</si>
  <si>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</si>
  <si>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</si>
  <si>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</si>
  <si>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</si>
  <si>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</si>
  <si>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</si>
  <si>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</si>
  <si>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</si>
  <si>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</si>
  <si>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</si>
  <si>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</si>
  <si>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</si>
  <si>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</si>
  <si>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</si>
  <si>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</si>
  <si>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</si>
  <si>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</si>
  <si>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</si>
  <si>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</si>
  <si>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</si>
  <si>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</si>
  <si>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</si>
  <si>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</si>
  <si>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</si>
  <si>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</si>
  <si>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</si>
  <si>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</si>
  <si>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</si>
  <si>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</si>
  <si>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</si>
  <si>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</si>
  <si>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</si>
  <si>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</si>
  <si>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</si>
  <si>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</si>
  <si>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</si>
  <si>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</si>
  <si>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</si>
  <si>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</si>
  <si>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</si>
  <si>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</si>
  <si>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</si>
  <si>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</si>
  <si>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</si>
  <si>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</si>
  <si>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</si>
  <si>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</si>
  <si>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</si>
  <si>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</si>
  <si>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</si>
  <si>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</si>
  <si>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</si>
  <si>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</si>
  <si>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</si>
  <si>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</si>
  <si>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</si>
  <si>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</si>
  <si>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</si>
  <si>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</si>
  <si>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</si>
  <si>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</si>
  <si>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</si>
  <si>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</si>
  <si>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</si>
  <si>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</si>
  <si>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</si>
  <si>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</si>
  <si>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</si>
  <si>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</si>
  <si>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</si>
  <si>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</si>
  <si>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</si>
  <si>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</si>
  <si>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</si>
  <si>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</si>
  <si>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</si>
  <si>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</si>
  <si>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</si>
  <si>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</si>
  <si>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</si>
  <si>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</si>
  <si>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</si>
  <si>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</si>
  <si>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</si>
  <si>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</si>
  <si>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</si>
  <si>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</si>
  <si>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</si>
  <si>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</si>
  <si>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</si>
  <si>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</si>
  <si>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</si>
  <si>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</si>
  <si>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</si>
  <si>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</si>
  <si>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</si>
  <si>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</si>
  <si>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</si>
  <si>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</si>
  <si>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</si>
  <si>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</si>
  <si>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</si>
  <si>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</si>
  <si>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</si>
  <si>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</si>
  <si>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</si>
  <si>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</si>
  <si>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</si>
  <si>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</si>
  <si>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</si>
  <si>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</si>
  <si>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</si>
  <si>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</si>
  <si>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</si>
  <si>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</si>
  <si>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</si>
  <si>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</si>
  <si>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</si>
  <si>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</si>
  <si>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</si>
  <si>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</si>
  <si>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</si>
  <si>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</si>
  <si>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</si>
  <si>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</si>
  <si>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</si>
  <si>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</si>
  <si>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</si>
  <si>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</si>
  <si>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</si>
  <si>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</si>
  <si>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</si>
  <si>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</si>
  <si>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</si>
  <si>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</si>
  <si>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</si>
  <si>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</si>
  <si>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</si>
  <si>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</si>
  <si>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</si>
  <si>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</si>
  <si>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</si>
  <si>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</si>
  <si>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</si>
  <si>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</si>
  <si>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</si>
  <si>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</si>
  <si>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</si>
  <si>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</si>
  <si>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</si>
  <si>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</si>
  <si>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</si>
  <si>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</si>
  <si>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</si>
  <si>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</si>
  <si>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</si>
  <si>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</si>
  <si>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</si>
  <si>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</si>
  <si>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</si>
  <si>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</si>
  <si>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</si>
  <si>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</si>
  <si>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</si>
  <si>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</si>
  <si>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</si>
  <si>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</si>
  <si>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</si>
  <si>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</si>
  <si>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</si>
  <si>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</si>
  <si>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</si>
  <si>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</si>
  <si>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</si>
  <si>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</si>
  <si>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</si>
  <si>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</si>
  <si>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</si>
  <si>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</si>
  <si>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</si>
  <si>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</si>
  <si>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</si>
  <si>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</si>
  <si>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</si>
  <si>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</si>
  <si>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</si>
  <si>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</si>
  <si>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</si>
  <si>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</si>
  <si>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</si>
  <si>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</si>
  <si>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</si>
  <si>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</si>
  <si>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</si>
  <si>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</si>
  <si>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</si>
  <si>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</si>
  <si>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</si>
  <si>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</si>
  <si>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</si>
  <si>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</si>
  <si>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</si>
  <si>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</si>
  <si>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</si>
  <si>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</si>
  <si>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</si>
  <si>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</si>
  <si>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</si>
  <si>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</si>
  <si>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</si>
  <si>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</si>
  <si>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</si>
  <si>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</si>
  <si>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</si>
  <si>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</si>
  <si>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</si>
  <si>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</si>
  <si>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</si>
  <si>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</si>
  <si>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</si>
  <si>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</si>
  <si>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</si>
  <si>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</si>
  <si>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</si>
  <si>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</si>
  <si>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</si>
  <si>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</si>
  <si>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</si>
  <si>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</si>
  <si>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</si>
  <si>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</si>
  <si>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</si>
  <si>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</si>
  <si>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</si>
  <si>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</si>
  <si>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</si>
  <si>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</si>
  <si>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</si>
  <si>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</si>
  <si>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</si>
  <si>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</si>
  <si>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</si>
  <si>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</si>
  <si>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</si>
  <si>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</si>
  <si>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</si>
  <si>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</si>
  <si>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</si>
  <si>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</si>
  <si>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</si>
  <si>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</si>
  <si>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</si>
  <si>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</si>
  <si>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</si>
  <si>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</si>
  <si>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</si>
  <si>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</si>
  <si>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</si>
  <si>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</si>
  <si>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</si>
  <si>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</si>
  <si>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</si>
  <si>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</si>
  <si>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</si>
  <si>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</si>
  <si>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</si>
  <si>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</si>
  <si>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</si>
  <si>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</si>
  <si>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</si>
  <si>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</si>
  <si>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</si>
  <si>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</si>
  <si>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</si>
  <si>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</si>
  <si>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</si>
  <si>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</si>
  <si>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</si>
  <si>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</si>
  <si>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</si>
  <si>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</si>
  <si>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</si>
  <si>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</si>
  <si>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</si>
  <si>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</si>
  <si>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</si>
  <si>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</si>
  <si>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</si>
  <si>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</si>
  <si>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</si>
  <si>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</si>
  <si>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</si>
  <si>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</si>
  <si>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</si>
  <si>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</si>
  <si>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</si>
  <si>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</si>
  <si>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</si>
  <si>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</si>
  <si>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</si>
  <si>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</si>
  <si>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</si>
  <si>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</si>
  <si>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</si>
  <si>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</si>
  <si>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</si>
  <si>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</si>
  <si>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</si>
  <si>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</si>
  <si>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</si>
  <si>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</si>
  <si>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</si>
  <si>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</si>
  <si>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</si>
  <si>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</si>
  <si>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</si>
  <si>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</si>
  <si>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</si>
  <si>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</si>
  <si>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</si>
  <si>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</si>
  <si>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</si>
  <si>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</si>
  <si>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</si>
  <si>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</si>
  <si>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</si>
  <si>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</si>
  <si>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</si>
  <si>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</si>
  <si>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</si>
  <si>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</si>
  <si>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</si>
  <si>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</si>
  <si>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</si>
  <si>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</si>
  <si>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</si>
  <si>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</si>
  <si>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</si>
  <si>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</si>
  <si>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</si>
  <si>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</si>
  <si>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</si>
  <si>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</si>
  <si>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</si>
  <si>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</si>
  <si>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</si>
  <si>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</si>
  <si>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</si>
  <si>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</si>
  <si>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</si>
  <si>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</si>
  <si>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</si>
  <si>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</si>
  <si>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</si>
  <si>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</si>
  <si>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</si>
  <si>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</si>
  <si>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</si>
  <si>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</si>
  <si>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</si>
  <si>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</si>
  <si>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</si>
  <si>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</si>
  <si>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</si>
  <si>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</si>
  <si>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</si>
  <si>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</si>
  <si>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</si>
  <si>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</si>
  <si>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</si>
  <si>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</si>
  <si>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</si>
  <si>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</si>
  <si>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</si>
  <si>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</si>
  <si>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</si>
  <si>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</si>
  <si>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</si>
  <si>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</si>
  <si>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</si>
  <si>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</si>
  <si>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</si>
  <si>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</si>
  <si>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</si>
  <si>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</si>
  <si>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</si>
  <si>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</si>
  <si>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</si>
  <si>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</si>
  <si>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</si>
  <si>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</si>
  <si>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</si>
  <si>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</si>
  <si>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</si>
  <si>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</si>
  <si>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</si>
  <si>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</si>
  <si>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</si>
  <si>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</si>
  <si>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</si>
  <si>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</si>
  <si>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</si>
  <si>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</si>
  <si>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</si>
  <si>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</si>
  <si>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</si>
  <si>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</si>
  <si>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</si>
  <si>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</si>
  <si>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</si>
  <si>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</si>
  <si>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</si>
  <si>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</si>
  <si>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</si>
  <si>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</si>
  <si>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</si>
  <si>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</si>
  <si>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</si>
  <si>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</si>
  <si>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</si>
  <si>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</si>
  <si>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</si>
  <si>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</si>
  <si>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</si>
  <si>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</si>
  <si>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</si>
  <si>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</si>
  <si>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</si>
  <si>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</si>
  <si>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</si>
  <si>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</si>
  <si>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</si>
  <si>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</si>
  <si>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</si>
  <si>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</si>
  <si>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</si>
  <si>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</si>
  <si>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</si>
  <si>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</si>
  <si>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</si>
  <si>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</si>
  <si>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</si>
  <si>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</si>
  <si>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</si>
  <si>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</si>
  <si>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</si>
  <si>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</si>
  <si>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</si>
  <si>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</si>
  <si>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</si>
  <si>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</si>
  <si>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</si>
  <si>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</si>
  <si>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</si>
  <si>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</si>
  <si>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</si>
  <si>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</si>
  <si>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</si>
  <si>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</si>
  <si>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</si>
  <si>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</si>
  <si>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</si>
  <si>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</si>
  <si>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</si>
  <si>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</si>
  <si>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</si>
  <si>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</si>
  <si>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</si>
  <si>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</si>
  <si>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</si>
  <si>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</si>
  <si>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</si>
  <si>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</si>
  <si>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</si>
  <si>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</si>
  <si>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</si>
  <si>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</si>
  <si>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</si>
  <si>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</si>
  <si>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</si>
  <si>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</si>
  <si>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</si>
  <si>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</si>
  <si>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</si>
  <si>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</si>
  <si>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</si>
  <si>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</si>
  <si>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</si>
  <si>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</si>
  <si>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</si>
  <si>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</si>
  <si>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</si>
  <si>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</si>
  <si>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</si>
  <si>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</si>
  <si>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</si>
  <si>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</si>
  <si>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</si>
  <si>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</si>
  <si>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</si>
  <si>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</si>
  <si>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</si>
  <si>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</si>
  <si>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</si>
  <si>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</si>
  <si>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</si>
  <si>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</si>
  <si>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</si>
  <si>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</si>
  <si>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</si>
  <si>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</si>
  <si>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</si>
  <si>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</si>
  <si>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</si>
  <si>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</si>
  <si>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</si>
  <si>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</si>
  <si>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</si>
  <si>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</si>
  <si>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</si>
  <si>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</si>
  <si>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</si>
  <si>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</si>
  <si>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</si>
  <si>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</si>
  <si>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</si>
  <si>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</si>
  <si>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</si>
  <si>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</si>
  <si>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</si>
  <si>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</si>
  <si>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</si>
  <si>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</si>
  <si>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</si>
  <si>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</si>
  <si>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</si>
  <si>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</si>
  <si>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</si>
  <si>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</si>
  <si>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</si>
  <si>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</si>
  <si>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</si>
  <si>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</si>
  <si>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</si>
  <si>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</si>
  <si>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</si>
  <si>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</si>
  <si>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</si>
  <si>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</si>
  <si>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</si>
  <si>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</si>
  <si>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</si>
  <si>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</si>
  <si>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</si>
  <si>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</si>
  <si>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</si>
  <si>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</si>
  <si>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</si>
  <si>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</si>
  <si>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</si>
  <si>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</si>
  <si>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</si>
  <si>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</si>
  <si>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</si>
  <si>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</si>
  <si>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</si>
  <si>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</si>
  <si>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</si>
  <si>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</si>
  <si>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</si>
  <si>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</si>
  <si>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</si>
  <si>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</si>
  <si>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</si>
  <si>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</si>
  <si>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</si>
  <si>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</si>
  <si>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</si>
  <si>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</si>
  <si>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</si>
  <si>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</si>
  <si>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</si>
  <si>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</si>
  <si>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</si>
  <si>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</si>
  <si>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</si>
  <si>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</si>
  <si>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</si>
  <si>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</si>
  <si>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</si>
  <si>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</si>
  <si>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</si>
  <si>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</si>
  <si>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</si>
  <si>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</si>
  <si>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</si>
  <si>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</si>
  <si>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</si>
  <si>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</si>
  <si>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</si>
  <si>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</si>
  <si>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</si>
  <si>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</si>
  <si>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</si>
  <si>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</si>
  <si>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</si>
  <si>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</si>
  <si>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</si>
  <si>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</si>
  <si>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</si>
  <si>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</si>
  <si>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</si>
  <si>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</si>
  <si>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</si>
  <si>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</si>
  <si>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</si>
  <si>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</si>
  <si>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</si>
  <si>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</si>
  <si>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</si>
  <si>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</si>
  <si>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</si>
  <si>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</si>
  <si>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</si>
  <si>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</si>
  <si>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</si>
  <si>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</si>
  <si>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</si>
  <si>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</si>
  <si>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</si>
  <si>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</si>
  <si>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</si>
  <si>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</si>
  <si>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</si>
  <si>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</si>
  <si>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</si>
  <si>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</si>
  <si>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</si>
  <si>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</si>
  <si>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</si>
  <si>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</si>
  <si>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</si>
  <si>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</si>
  <si>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</si>
  <si>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</si>
  <si>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</si>
  <si>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</si>
  <si>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</si>
  <si>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</si>
  <si>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</si>
  <si>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</si>
  <si>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</si>
  <si>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</si>
  <si>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</si>
  <si>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</si>
  <si>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</si>
  <si>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</si>
  <si>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</si>
  <si>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</si>
  <si>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</si>
  <si>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</si>
  <si>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</si>
  <si>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</si>
  <si>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</si>
  <si>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</si>
  <si>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</si>
  <si>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</si>
  <si>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</si>
  <si>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</si>
  <si>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</si>
  <si>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</si>
  <si>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</si>
  <si>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</si>
  <si>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</si>
  <si>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</si>
  <si>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</si>
  <si>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</si>
  <si>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</si>
  <si>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</si>
  <si>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</si>
  <si>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</si>
  <si>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</si>
  <si>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</si>
  <si>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</si>
  <si>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</si>
  <si>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</si>
  <si>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</si>
  <si>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</si>
  <si>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</si>
  <si>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</si>
  <si>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</si>
  <si>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</si>
  <si>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</si>
  <si>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</si>
  <si>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</si>
  <si>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</si>
  <si>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</si>
  <si>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</si>
  <si>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</si>
  <si>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</si>
  <si>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</si>
  <si>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</si>
  <si>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</si>
  <si>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</si>
  <si>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</si>
  <si>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</si>
  <si>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</si>
  <si>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</si>
  <si>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</si>
  <si>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</si>
  <si>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</si>
  <si>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</si>
  <si>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</si>
  <si>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</si>
  <si>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</si>
  <si>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</si>
  <si>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</si>
  <si>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</si>
  <si>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</si>
  <si>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</si>
  <si>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</si>
  <si>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</si>
  <si>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</si>
  <si>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</si>
  <si>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</si>
  <si>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</si>
  <si>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</si>
  <si>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</si>
  <si>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</si>
  <si>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</si>
  <si>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</si>
  <si>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</si>
  <si>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</si>
  <si>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</si>
  <si>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</si>
  <si>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</si>
  <si>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</si>
  <si>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</si>
  <si>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</si>
  <si>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</si>
  <si>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</si>
  <si>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</si>
  <si>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</si>
  <si>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</si>
  <si>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</si>
  <si>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</si>
  <si>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</si>
  <si>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</si>
  <si>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</si>
  <si>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</si>
  <si>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</si>
  <si>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</si>
  <si>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</si>
  <si>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</si>
  <si>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</si>
  <si>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</si>
  <si>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</si>
  <si>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</si>
  <si>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</si>
  <si>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</si>
  <si>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</si>
  <si>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</si>
  <si>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</si>
  <si>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</si>
  <si>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</si>
  <si>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</si>
  <si>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</si>
  <si>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</si>
  <si>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</si>
  <si>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</si>
  <si>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</si>
  <si>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</si>
  <si>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</si>
  <si>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</si>
  <si>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</si>
  <si>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</si>
  <si>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</si>
  <si>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</si>
  <si>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</si>
  <si>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</si>
  <si>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</si>
  <si>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</si>
  <si>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</si>
  <si>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</si>
  <si>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</si>
  <si>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</si>
  <si>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</si>
  <si>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</si>
  <si>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</si>
  <si>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</si>
  <si>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</si>
  <si>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</si>
  <si>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</si>
  <si>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</si>
  <si>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</si>
  <si>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</si>
  <si>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</si>
  <si>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</si>
  <si>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</si>
  <si>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</si>
  <si>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</si>
  <si>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</si>
  <si>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</si>
  <si>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</si>
  <si>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</si>
  <si>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</si>
  <si>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</si>
  <si>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</si>
  <si>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</si>
  <si>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</si>
  <si>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</si>
  <si>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</si>
  <si>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</si>
  <si>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</si>
  <si>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</si>
  <si>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</si>
  <si>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</si>
  <si>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</si>
  <si>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</si>
  <si>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</si>
  <si>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</si>
  <si>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</si>
  <si>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</si>
  <si>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</si>
  <si>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</si>
  <si>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</si>
  <si>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</si>
  <si>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</si>
  <si>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</si>
  <si>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</si>
  <si>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</si>
  <si>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</si>
  <si>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</si>
  <si>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</si>
  <si>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</si>
  <si>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</si>
  <si>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</si>
  <si>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</si>
  <si>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</si>
  <si>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</si>
  <si>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</si>
  <si>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</si>
  <si>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</si>
  <si>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</si>
  <si>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</si>
  <si>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</si>
  <si>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</si>
  <si>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</si>
  <si>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</si>
  <si>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</si>
  <si>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</si>
  <si>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</si>
  <si>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</si>
  <si>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</si>
  <si>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</si>
  <si>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</si>
  <si>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</si>
  <si>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</si>
  <si>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</si>
  <si>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</si>
  <si>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</si>
  <si>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</si>
  <si>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</si>
  <si>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</si>
  <si>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</si>
  <si>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</si>
  <si>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</si>
  <si>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</si>
  <si>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</si>
  <si>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</si>
  <si>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</si>
  <si>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</si>
  <si>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</si>
  <si>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</si>
  <si>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</si>
  <si>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</si>
  <si>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</si>
  <si>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</si>
  <si>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</si>
  <si>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</si>
  <si>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</si>
  <si>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</si>
  <si>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</si>
  <si>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</si>
  <si>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</si>
  <si>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</si>
  <si>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</si>
  <si>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</si>
  <si>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</si>
  <si>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</si>
  <si>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</si>
  <si>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</si>
  <si>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</si>
  <si>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</si>
  <si>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</si>
  <si>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</si>
  <si>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</si>
  <si>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</si>
  <si>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</si>
  <si>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</si>
  <si>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</si>
  <si>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</si>
  <si>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</si>
  <si>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</si>
  <si>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</si>
  <si>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</si>
  <si>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</si>
  <si>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</si>
  <si>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</si>
  <si>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</si>
  <si>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</si>
  <si>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</si>
  <si>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</si>
  <si>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</si>
  <si>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</si>
  <si>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</si>
  <si>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</si>
  <si>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</si>
  <si>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</si>
  <si>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</si>
  <si>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</si>
  <si>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</si>
  <si>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</si>
  <si>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</si>
  <si>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</si>
  <si>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</si>
  <si>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</si>
  <si>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</si>
  <si>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</si>
  <si>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</si>
  <si>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</si>
  <si>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</si>
  <si>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</si>
  <si>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</si>
  <si>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</si>
  <si>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</si>
  <si>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</si>
  <si>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</si>
  <si>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</si>
  <si>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</si>
  <si>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</si>
  <si>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</si>
  <si>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</si>
  <si>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</si>
  <si>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</si>
  <si>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</si>
  <si>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</si>
  <si>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</si>
  <si>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</si>
  <si>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</si>
  <si>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</si>
  <si>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</si>
  <si>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</si>
  <si>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</si>
  <si>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</si>
  <si>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</si>
  <si>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</si>
  <si>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</si>
  <si>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</si>
  <si>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</si>
  <si>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</si>
  <si>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</si>
  <si>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</si>
  <si>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</si>
  <si>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</si>
  <si>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</si>
  <si>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</si>
  <si>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</si>
  <si>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</si>
  <si>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</si>
  <si>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</si>
  <si>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</si>
  <si>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</si>
  <si>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</si>
  <si>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</si>
  <si>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</si>
  <si>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</si>
  <si>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</si>
  <si>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</si>
  <si>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</si>
  <si>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</si>
  <si>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</si>
  <si>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</si>
  <si>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</si>
  <si>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</si>
  <si>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</si>
  <si>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</si>
  <si>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</si>
  <si>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</si>
  <si>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</si>
  <si>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</si>
  <si>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</si>
  <si>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</si>
  <si>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</si>
  <si>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</si>
  <si>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</si>
  <si>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</si>
  <si>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</si>
  <si>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</si>
  <si>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</si>
  <si>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</si>
  <si>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</si>
  <si>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</si>
  <si>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</si>
  <si>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</si>
  <si>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</si>
  <si>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</si>
  <si>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</si>
  <si>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</si>
  <si>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</si>
  <si>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</si>
  <si>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</si>
  <si>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</si>
  <si>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</si>
  <si>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</si>
  <si>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</si>
  <si>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</si>
  <si>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</si>
  <si>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</si>
  <si>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</si>
  <si>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</si>
  <si>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</si>
  <si>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</si>
  <si>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</si>
  <si>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</si>
  <si>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</si>
  <si>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</si>
  <si>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</si>
  <si>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</si>
  <si>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</si>
  <si>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</si>
  <si>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</si>
  <si>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</si>
  <si>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</si>
  <si>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</si>
  <si>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</si>
  <si>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</si>
  <si>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</si>
  <si>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</si>
  <si>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</si>
  <si>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</si>
  <si>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</si>
  <si>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</si>
  <si>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</si>
  <si>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</si>
  <si>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</si>
  <si>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</si>
  <si>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</si>
  <si>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</si>
  <si>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</si>
  <si>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</si>
  <si>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</si>
  <si>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</si>
  <si>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</si>
  <si>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</si>
  <si>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</si>
  <si>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</si>
  <si>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</si>
  <si>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</si>
  <si>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</si>
  <si>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</si>
  <si>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</si>
  <si>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</si>
  <si>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</si>
  <si>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</si>
  <si>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</si>
  <si>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</si>
  <si>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</si>
  <si>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</si>
  <si>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</si>
  <si>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</si>
  <si>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</si>
  <si>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</si>
  <si>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</si>
  <si>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</si>
  <si>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</si>
  <si>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</si>
  <si>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</si>
  <si>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</si>
  <si>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</si>
  <si>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</si>
  <si>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</si>
  <si>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</si>
  <si>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</si>
  <si>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</si>
  <si>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</si>
  <si>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</si>
  <si>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</si>
  <si>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</si>
  <si>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</si>
  <si>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</si>
  <si>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</si>
  <si>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</si>
  <si>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</si>
  <si>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</si>
  <si>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</si>
  <si>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</si>
  <si>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</si>
  <si>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</si>
  <si>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</si>
  <si>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</si>
  <si>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</si>
  <si>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</si>
  <si>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</si>
  <si>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</si>
  <si>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</si>
  <si>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</si>
  <si>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</si>
  <si>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</si>
  <si>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</si>
  <si>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</si>
  <si>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</si>
  <si>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</si>
  <si>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</si>
  <si>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</si>
  <si>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</si>
  <si>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</si>
  <si>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</si>
  <si>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</si>
  <si>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</si>
  <si>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</si>
  <si>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</si>
  <si>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</si>
  <si>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</si>
  <si>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</si>
  <si>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</si>
  <si>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</si>
  <si>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</si>
  <si>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</si>
  <si>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</si>
  <si>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</si>
  <si>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</si>
  <si>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</si>
  <si>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</si>
  <si>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</si>
  <si>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</si>
  <si>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</si>
  <si>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</si>
  <si>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</si>
  <si>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</si>
  <si>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</si>
  <si>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</si>
  <si>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</si>
  <si>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</si>
  <si>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</si>
  <si>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</si>
  <si>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</si>
  <si>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</si>
  <si>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</si>
  <si>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</si>
  <si>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</si>
  <si>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</si>
  <si>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</si>
  <si>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</si>
  <si>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</si>
  <si>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</si>
  <si>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</si>
  <si>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</si>
  <si>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</si>
  <si>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</si>
  <si>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</si>
  <si>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</si>
  <si>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</si>
  <si>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</si>
  <si>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</si>
  <si>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</si>
  <si>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</si>
  <si>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</si>
  <si>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</si>
  <si>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</si>
  <si>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</si>
  <si>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</si>
  <si>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</si>
  <si>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</si>
  <si>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</si>
  <si>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</si>
  <si>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</si>
  <si>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</si>
  <si>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</si>
  <si>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</si>
  <si>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</si>
  <si>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</si>
  <si>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</si>
  <si>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</si>
  <si>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</si>
  <si>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</si>
  <si>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</si>
  <si>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</si>
  <si>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</si>
  <si>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</si>
  <si>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</si>
  <si>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</si>
  <si>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</si>
  <si>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</si>
  <si>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</si>
  <si>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</si>
  <si>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</si>
  <si>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</si>
  <si>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</si>
  <si>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</si>
  <si>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</si>
  <si>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</si>
  <si>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</si>
  <si>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</si>
  <si>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</si>
  <si>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</si>
  <si>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</si>
  <si>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</si>
  <si>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</si>
  <si>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</si>
  <si>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</si>
  <si>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</si>
  <si>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</si>
  <si>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</si>
  <si>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</si>
  <si>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</si>
  <si>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</si>
  <si>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</si>
  <si>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</si>
  <si>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</si>
  <si>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</si>
  <si>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</si>
  <si>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</si>
  <si>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</si>
  <si>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</si>
  <si>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</si>
  <si>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</si>
  <si>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</si>
  <si>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</si>
  <si>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</si>
  <si>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</si>
  <si>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</si>
  <si>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</si>
  <si>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</si>
  <si>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</si>
  <si>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</si>
  <si>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</si>
  <si>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</si>
  <si>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</si>
  <si>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</si>
  <si>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</si>
  <si>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</si>
  <si>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</si>
  <si>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</si>
  <si>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</si>
  <si>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</si>
  <si>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</si>
  <si>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</si>
  <si>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</si>
  <si>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</si>
  <si>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</si>
  <si>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</si>
  <si>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</si>
  <si>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</si>
  <si>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</si>
  <si>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</si>
  <si>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</si>
  <si>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</si>
  <si>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</si>
  <si>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</si>
  <si>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</si>
  <si>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</si>
  <si>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</si>
  <si>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</si>
  <si>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</si>
  <si>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</si>
  <si>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</si>
  <si>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</si>
  <si>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</si>
  <si>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</si>
  <si>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</si>
  <si>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</si>
  <si>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</si>
  <si>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</si>
  <si>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</si>
  <si>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</si>
  <si>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</si>
  <si>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</si>
  <si>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</si>
  <si>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</si>
  <si>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</si>
  <si>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</si>
  <si>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</si>
  <si>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</si>
  <si>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</si>
  <si>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</si>
  <si>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</si>
  <si>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</si>
  <si>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</si>
  <si>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</si>
  <si>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</si>
  <si>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</si>
  <si>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</si>
  <si>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</si>
  <si>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</si>
  <si>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</si>
  <si>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</si>
  <si>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</si>
  <si>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</si>
  <si>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</si>
  <si>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</si>
  <si>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</si>
  <si>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</si>
  <si>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</si>
  <si>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</si>
  <si>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</si>
  <si>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</si>
  <si>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</si>
  <si>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</si>
  <si>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</si>
  <si>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</si>
  <si>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</si>
  <si>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</si>
  <si>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</si>
  <si>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</si>
  <si>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</si>
  <si>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</si>
  <si>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</si>
  <si>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</si>
  <si>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</si>
  <si>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</si>
  <si>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</si>
  <si>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</si>
  <si>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</si>
  <si>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</si>
  <si>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</si>
  <si>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</si>
  <si>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</si>
  <si>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</si>
  <si>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</si>
  <si>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</si>
  <si>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</si>
  <si>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</si>
  <si>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</si>
  <si>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</si>
  <si>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</si>
  <si>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</si>
  <si>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</si>
  <si>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</si>
  <si>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</si>
  <si>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</si>
  <si>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</si>
  <si>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</si>
  <si>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</si>
  <si>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</si>
  <si>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</si>
  <si>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</si>
  <si>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</si>
  <si>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</si>
  <si>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</si>
  <si>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</si>
  <si>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</si>
  <si>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</si>
  <si>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</si>
  <si>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</si>
  <si>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</si>
  <si>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</si>
  <si>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</si>
  <si>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</si>
  <si>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</si>
  <si>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</si>
  <si>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</si>
  <si>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</si>
  <si>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</si>
  <si>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</si>
  <si>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</si>
  <si>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</si>
  <si>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</si>
  <si>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</si>
  <si>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</si>
  <si>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</si>
  <si>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</si>
  <si>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</si>
  <si>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</si>
  <si>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</si>
  <si>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</si>
  <si>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</si>
  <si>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</si>
  <si>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</si>
  <si>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</si>
  <si>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</si>
  <si>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</si>
  <si>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</si>
  <si>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</si>
  <si>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</si>
  <si>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</si>
  <si>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</si>
  <si>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</si>
  <si>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</si>
  <si>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</si>
  <si>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</si>
  <si>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</si>
  <si>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</si>
  <si>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</si>
  <si>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</si>
  <si>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</si>
  <si>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</si>
  <si>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</si>
  <si>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</si>
  <si>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</si>
  <si>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</si>
  <si>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</si>
  <si>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</si>
  <si>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</si>
  <si>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</si>
  <si>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</si>
  <si>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</si>
  <si>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</si>
  <si>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</si>
  <si>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</si>
  <si>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</si>
  <si>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</si>
  <si>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</si>
  <si>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</si>
  <si>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</si>
  <si>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</si>
  <si>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</si>
  <si>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</si>
  <si>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</si>
  <si>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</si>
  <si>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</si>
  <si>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</si>
  <si>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</si>
  <si>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</si>
  <si>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</si>
  <si>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</si>
  <si>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</si>
  <si>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</si>
  <si>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</si>
  <si>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</si>
  <si>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</si>
  <si>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</si>
  <si>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</si>
  <si>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</si>
  <si>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</si>
  <si>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</si>
  <si>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</si>
  <si>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</si>
  <si>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</si>
  <si>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</si>
  <si>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</si>
  <si>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</si>
  <si>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</si>
  <si>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</si>
  <si>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</si>
  <si>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</si>
  <si>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</si>
  <si>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</si>
  <si>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</si>
  <si>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</si>
  <si>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</si>
  <si>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</si>
  <si>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</si>
  <si>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</si>
  <si>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</si>
  <si>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</si>
  <si>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</si>
  <si>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</si>
  <si>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</si>
  <si>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</si>
  <si>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</si>
  <si>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</si>
  <si>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</si>
  <si>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</si>
  <si>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</si>
  <si>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</si>
  <si>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</si>
  <si>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</si>
  <si>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</si>
  <si>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</si>
  <si>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</si>
  <si>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</si>
  <si>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</si>
  <si>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</si>
  <si>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</si>
  <si>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</si>
  <si>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</si>
  <si>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</si>
  <si>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</si>
  <si>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</si>
  <si>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</si>
  <si>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</si>
  <si>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</si>
  <si>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</si>
  <si>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</si>
  <si>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</si>
  <si>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</si>
  <si>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</si>
  <si>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</si>
  <si>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</si>
  <si>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</si>
  <si>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</si>
  <si>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</si>
  <si>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</si>
  <si>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</si>
  <si>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</si>
  <si>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</si>
  <si>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</si>
  <si>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</si>
  <si>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</si>
  <si>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</si>
  <si>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</si>
  <si>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</si>
  <si>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</si>
  <si>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</si>
  <si>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</si>
  <si>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</si>
  <si>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</si>
  <si>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</si>
  <si>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</si>
  <si>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</si>
  <si>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</si>
  <si>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</si>
  <si>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</si>
  <si>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</si>
  <si>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</si>
  <si>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</si>
  <si>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</si>
  <si>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</si>
  <si>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</si>
  <si>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</si>
  <si>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</si>
  <si>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</si>
  <si>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</si>
  <si>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</si>
  <si>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</si>
  <si>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</si>
  <si>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</si>
  <si>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</si>
  <si>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</si>
  <si>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</si>
  <si>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</si>
  <si>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</si>
  <si>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</si>
  <si>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</si>
  <si>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</si>
  <si>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</si>
  <si>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</si>
  <si>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</si>
  <si>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</si>
  <si>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</si>
  <si>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</si>
  <si>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</si>
  <si>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</si>
  <si>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</si>
  <si>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</si>
  <si>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</si>
  <si>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</si>
  <si>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</si>
  <si>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</si>
  <si>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</si>
  <si>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</si>
  <si>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</si>
  <si>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</si>
  <si>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</si>
  <si>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</si>
  <si>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</si>
  <si>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</si>
  <si>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</si>
  <si>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</si>
  <si>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</si>
  <si>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</si>
  <si>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</si>
  <si>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</si>
  <si>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</si>
  <si>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</si>
  <si>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</si>
  <si>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</si>
  <si>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</si>
  <si>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</si>
  <si>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</si>
  <si>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</si>
  <si>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</si>
  <si>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</si>
  <si>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</si>
  <si>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</si>
  <si>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</si>
  <si>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</si>
  <si>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</si>
  <si>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</si>
  <si>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</si>
  <si>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</si>
  <si>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</si>
  <si>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</si>
  <si>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</si>
  <si>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</si>
  <si>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</si>
  <si>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</si>
  <si>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</si>
  <si>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</si>
  <si>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</si>
  <si>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</si>
  <si>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</si>
  <si>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</si>
  <si>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</si>
  <si>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</si>
  <si>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</si>
  <si>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</si>
  <si>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</si>
  <si>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</si>
  <si>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</si>
  <si>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</si>
  <si>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</si>
  <si>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</si>
  <si>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</si>
  <si>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</si>
  <si>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</si>
  <si>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</si>
  <si>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</si>
  <si>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</si>
  <si>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</si>
  <si>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</si>
  <si>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</si>
  <si>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</si>
  <si>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</si>
  <si>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</si>
  <si>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</si>
  <si>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</si>
  <si>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</si>
  <si>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</si>
  <si>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</si>
  <si>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</si>
  <si>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</si>
  <si>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</si>
  <si>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</si>
  <si>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</si>
  <si>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</si>
  <si>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</si>
  <si>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</si>
  <si>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</si>
  <si>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</si>
  <si>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</si>
  <si>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</si>
  <si>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</si>
  <si>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</si>
  <si>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</si>
  <si>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</si>
  <si>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</si>
  <si>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</si>
  <si>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</si>
  <si>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</si>
  <si>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</si>
  <si>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</si>
  <si>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</si>
  <si>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</si>
  <si>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</si>
  <si>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</si>
  <si>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</si>
  <si>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</si>
  <si>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</si>
  <si>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</si>
  <si>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</si>
  <si>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</si>
  <si>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</si>
  <si>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</si>
  <si>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</si>
  <si>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</si>
  <si>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</si>
  <si>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</si>
  <si>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</si>
  <si>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</si>
  <si>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</si>
  <si>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</si>
  <si>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</si>
  <si>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</si>
  <si>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</si>
  <si>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</si>
  <si>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</si>
  <si>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</si>
  <si>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</si>
  <si>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</si>
  <si>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</si>
  <si>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</si>
  <si>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</si>
  <si>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</si>
  <si>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</si>
  <si>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</si>
  <si>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</si>
  <si>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</si>
  <si>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</si>
  <si>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</si>
  <si>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</si>
  <si>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</si>
  <si>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</si>
  <si>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</si>
  <si>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</si>
  <si>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</si>
  <si>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</si>
  <si>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</si>
  <si>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</si>
  <si>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</si>
  <si>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</si>
  <si>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</si>
  <si>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</si>
  <si>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</si>
  <si>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</si>
  <si>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</si>
  <si>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</si>
  <si>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</si>
  <si>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</si>
  <si>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</si>
  <si>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</si>
  <si>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</si>
  <si>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</si>
  <si>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</si>
  <si>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</si>
  <si>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</si>
  <si>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</si>
  <si>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</si>
  <si>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</si>
  <si>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</si>
  <si>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</si>
  <si>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</si>
  <si>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</si>
  <si>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</si>
  <si>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</si>
  <si>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</si>
  <si>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</si>
  <si>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</si>
  <si>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</si>
  <si>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</si>
  <si>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</si>
  <si>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</si>
  <si>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</si>
  <si>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</si>
  <si>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</si>
  <si>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</si>
  <si>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</si>
  <si>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</si>
  <si>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</si>
  <si>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</si>
  <si>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</si>
  <si>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</si>
  <si>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</si>
  <si>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</si>
  <si>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</si>
  <si>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</si>
  <si>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</si>
  <si>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</si>
  <si>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</si>
  <si>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</si>
  <si>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</si>
  <si>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</si>
  <si>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</si>
  <si>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</si>
  <si>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</si>
  <si>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</si>
  <si>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</si>
  <si>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</si>
  <si>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</si>
  <si>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</si>
  <si>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</si>
  <si>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</si>
  <si>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</si>
  <si>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</si>
  <si>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</si>
  <si>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</si>
  <si>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</si>
  <si>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</si>
  <si>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</si>
  <si>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</si>
  <si>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</si>
  <si>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</si>
  <si>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</si>
  <si>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</si>
  <si>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</si>
  <si>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</si>
  <si>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</si>
  <si>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</si>
  <si>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</si>
  <si>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</si>
  <si>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</si>
  <si>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</si>
  <si>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</si>
  <si>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</si>
  <si>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</si>
  <si>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</si>
  <si>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</si>
  <si>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</si>
  <si>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</si>
  <si>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</si>
  <si>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</si>
  <si>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</si>
  <si>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</si>
  <si>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</si>
  <si>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</si>
  <si>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</si>
  <si>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</si>
  <si>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</si>
  <si>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</si>
  <si>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</si>
  <si>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</si>
  <si>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</si>
  <si>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</si>
  <si>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</si>
  <si>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</si>
  <si>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</si>
  <si>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</si>
  <si>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</si>
  <si>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</si>
  <si>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</si>
  <si>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</si>
  <si>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</si>
  <si>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</si>
  <si>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</si>
  <si>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</si>
  <si>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</si>
  <si>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</si>
  <si>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</si>
  <si>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</si>
  <si>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</si>
  <si>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</si>
  <si>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</si>
  <si>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</si>
  <si>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</si>
  <si>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</si>
  <si>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</si>
  <si>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</si>
  <si>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</si>
  <si>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</si>
  <si>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</si>
  <si>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</si>
  <si>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</si>
  <si>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</si>
  <si>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</si>
  <si>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</si>
  <si>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</si>
  <si>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</si>
  <si>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</si>
  <si>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</si>
  <si>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</si>
  <si>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</si>
  <si>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</si>
  <si>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</si>
  <si>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</si>
  <si>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</si>
  <si>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</si>
  <si>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</si>
  <si>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</si>
  <si>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</si>
  <si>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</si>
  <si>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</si>
  <si>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</si>
  <si>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</si>
  <si>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</si>
  <si>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</si>
  <si>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</si>
  <si>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</si>
  <si>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</si>
  <si>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</si>
  <si>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</si>
  <si>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</si>
  <si>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</si>
  <si>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</si>
  <si>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</si>
  <si>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</si>
  <si>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</si>
  <si>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</si>
  <si>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</si>
  <si>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</si>
  <si>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</si>
  <si>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</si>
  <si>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</si>
  <si>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</si>
  <si>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</si>
  <si>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</si>
  <si>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</si>
  <si>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</si>
  <si>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</si>
  <si>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</si>
  <si>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</si>
  <si>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</si>
  <si>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</si>
  <si>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</si>
  <si>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</si>
  <si>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</si>
  <si>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</si>
  <si>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</si>
  <si>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</si>
  <si>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</si>
  <si>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</si>
  <si>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</si>
  <si>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</si>
  <si>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</si>
  <si>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</si>
  <si>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</si>
  <si>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</si>
  <si>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</si>
  <si>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</si>
  <si>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</si>
  <si>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</si>
  <si>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</si>
  <si>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</si>
  <si>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</si>
  <si>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</si>
  <si>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</si>
  <si>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</si>
  <si>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</si>
  <si>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</si>
  <si>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</si>
  <si>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</si>
  <si>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</si>
  <si>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</si>
  <si>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</si>
  <si>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</si>
  <si>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</si>
  <si>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</si>
  <si>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</si>
  <si>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</si>
  <si>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</si>
  <si>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</si>
  <si>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</si>
  <si>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</si>
  <si>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</si>
  <si>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</si>
  <si>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</si>
  <si>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</si>
  <si>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</si>
  <si>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</si>
  <si>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</si>
  <si>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</si>
  <si>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</si>
  <si>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</si>
  <si>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</si>
  <si>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</si>
  <si>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</si>
  <si>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</si>
  <si>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</si>
  <si>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</si>
  <si>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</si>
  <si>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</si>
  <si>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</si>
  <si>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</si>
  <si>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</si>
  <si>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</si>
  <si>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</si>
  <si>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</si>
  <si>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</si>
  <si>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</si>
  <si>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</si>
  <si>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</si>
  <si>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</si>
  <si>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</si>
  <si>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</si>
  <si>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</si>
  <si>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</si>
  <si>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</si>
  <si>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</si>
  <si>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</si>
  <si>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</si>
  <si>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</si>
  <si>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</si>
  <si>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</si>
  <si>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</si>
  <si>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</si>
  <si>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</si>
  <si>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</si>
  <si>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</si>
  <si>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</si>
  <si>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</si>
  <si>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</si>
  <si>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</si>
  <si>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</si>
  <si>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</si>
  <si>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</si>
  <si>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</si>
  <si>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</si>
  <si>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</si>
  <si>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</si>
  <si>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</si>
  <si>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</si>
  <si>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</si>
  <si>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</si>
  <si>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</si>
  <si>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</si>
  <si>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</si>
  <si>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</si>
  <si>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</si>
  <si>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</si>
  <si>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</si>
  <si>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</si>
  <si>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</si>
  <si>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</si>
  <si>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</si>
  <si>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</si>
  <si>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</si>
  <si>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</si>
  <si>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</si>
  <si>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</si>
  <si>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</si>
  <si>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</si>
  <si>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</si>
  <si>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</si>
  <si>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</si>
  <si>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</si>
  <si>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</si>
  <si>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</si>
  <si>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</si>
  <si>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</si>
  <si>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</si>
  <si>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</si>
  <si>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</si>
  <si>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</si>
  <si>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</si>
  <si>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</si>
  <si>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</si>
  <si>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</si>
  <si>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</si>
  <si>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</si>
  <si>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</si>
  <si>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</si>
  <si>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</si>
  <si>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</si>
  <si>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</si>
  <si>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</si>
  <si>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</si>
  <si>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</si>
  <si>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</si>
  <si>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</si>
  <si>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</si>
  <si>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</si>
  <si>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</si>
  <si>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</si>
  <si>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</si>
  <si>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</si>
  <si>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</si>
  <si>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</si>
  <si>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</si>
  <si>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</si>
  <si>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</si>
  <si>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</si>
  <si>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</si>
  <si>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</si>
  <si>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</si>
  <si>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</si>
  <si>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</si>
  <si>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</si>
  <si>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</si>
  <si>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</si>
  <si>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</si>
  <si>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</si>
  <si>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</si>
  <si>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</si>
  <si>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</si>
  <si>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</si>
  <si>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</si>
  <si>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</si>
  <si>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</si>
  <si>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</si>
  <si>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</si>
  <si>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</si>
  <si>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</si>
  <si>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</si>
  <si>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</si>
  <si>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</si>
  <si>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</si>
  <si>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</si>
  <si>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</si>
  <si>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</si>
  <si>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</si>
  <si>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</si>
  <si>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</si>
  <si>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</si>
  <si>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</si>
  <si>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</si>
  <si>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</si>
  <si>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</si>
  <si>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</si>
  <si>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</si>
  <si>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</si>
  <si>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</si>
  <si>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</si>
  <si>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</si>
  <si>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</si>
  <si>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</si>
  <si>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</si>
  <si>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</si>
  <si>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</si>
  <si>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</si>
  <si>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</si>
  <si>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</si>
  <si>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</si>
  <si>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</si>
  <si>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</si>
  <si>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</si>
  <si>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</si>
  <si>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</si>
  <si>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</si>
  <si>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</si>
  <si>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</si>
  <si>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</si>
  <si>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</si>
  <si>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</si>
  <si>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</si>
  <si>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</si>
  <si>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</si>
  <si>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</si>
  <si>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</si>
  <si>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</si>
  <si>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</si>
  <si>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</si>
  <si>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</si>
  <si>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</si>
  <si>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</si>
  <si>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</si>
  <si>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</si>
  <si>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</si>
  <si>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</si>
  <si>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</si>
  <si>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</si>
  <si>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</si>
  <si>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</si>
  <si>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</si>
  <si>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</si>
  <si>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</si>
  <si>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</si>
  <si>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</si>
  <si>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</si>
  <si>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</si>
  <si>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</si>
  <si>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</si>
  <si>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</si>
  <si>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</si>
  <si>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</si>
  <si>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</si>
  <si>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</si>
  <si>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</si>
  <si>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</si>
  <si>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</si>
  <si>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</si>
  <si>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</si>
  <si>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</si>
  <si>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</si>
  <si>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</si>
  <si>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</si>
  <si>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</si>
  <si>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</si>
  <si>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</si>
  <si>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</si>
  <si>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</si>
  <si>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</si>
  <si>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</si>
  <si>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</si>
  <si>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</si>
  <si>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</si>
  <si>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</si>
  <si>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</si>
  <si>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</si>
  <si>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</si>
  <si>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</si>
  <si>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</si>
  <si>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</si>
  <si>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</si>
  <si>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</si>
  <si>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</si>
  <si>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</si>
  <si>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</si>
  <si>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</si>
  <si>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</si>
  <si>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</si>
  <si>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</si>
  <si>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</si>
  <si>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</si>
  <si>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</si>
  <si>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</si>
  <si>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</si>
  <si>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</si>
  <si>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</si>
  <si>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</si>
  <si>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</si>
  <si>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</si>
  <si>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</si>
  <si>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</si>
  <si>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</si>
  <si>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</si>
  <si>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</si>
  <si>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</si>
  <si>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</si>
  <si>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</si>
  <si>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</si>
  <si>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</si>
  <si>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</si>
  <si>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</si>
  <si>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</si>
  <si>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</si>
  <si>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</si>
  <si>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</si>
  <si>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</si>
  <si>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</si>
  <si>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</si>
  <si>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</si>
  <si>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</si>
  <si>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</si>
  <si>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</si>
  <si>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</si>
  <si>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</si>
  <si>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</si>
  <si>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</si>
  <si>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</si>
  <si>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</si>
  <si>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</si>
  <si>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</si>
  <si>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</si>
  <si>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</si>
  <si>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</si>
  <si>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</si>
  <si>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</si>
  <si>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</si>
  <si>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</si>
  <si>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</si>
  <si>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</si>
  <si>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</si>
  <si>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</si>
  <si>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</si>
  <si>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</si>
  <si>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</si>
  <si>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</si>
  <si>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</si>
  <si>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</si>
  <si>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</si>
  <si>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</si>
  <si>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</si>
  <si>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</si>
  <si>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</si>
  <si>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</si>
  <si>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</si>
  <si>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</si>
  <si>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</si>
  <si>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</si>
  <si>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</si>
  <si>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</si>
  <si>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</si>
  <si>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</si>
  <si>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</si>
  <si>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</si>
  <si>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</si>
  <si>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</si>
  <si>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</si>
  <si>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</si>
  <si>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</si>
  <si>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</si>
  <si>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</si>
  <si>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</si>
  <si>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</si>
  <si>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</si>
  <si>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</si>
  <si>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</si>
  <si>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</si>
  <si>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</si>
  <si>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</si>
  <si>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</si>
  <si>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</si>
  <si>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</si>
  <si>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</si>
  <si>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</si>
  <si>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</si>
  <si>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</si>
  <si>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</si>
  <si>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</si>
  <si>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</si>
  <si>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</si>
  <si>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</si>
  <si>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</si>
  <si>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</si>
  <si>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</si>
  <si>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</si>
  <si>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</si>
  <si>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</si>
  <si>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</si>
  <si>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</si>
  <si>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</si>
  <si>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</si>
  <si>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</si>
  <si>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</si>
  <si>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</si>
  <si>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</si>
  <si>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</si>
  <si>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</si>
  <si>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</si>
  <si>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</si>
  <si>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</si>
  <si>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</si>
  <si>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</si>
  <si>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</si>
  <si>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</si>
  <si>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</si>
  <si>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</si>
  <si>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</si>
  <si>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</si>
  <si>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</si>
  <si>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</si>
  <si>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</si>
  <si>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</si>
  <si>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</si>
  <si>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</si>
  <si>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</si>
  <si>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</si>
  <si>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</si>
  <si>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</si>
  <si>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</si>
  <si>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</si>
  <si>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</si>
  <si>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</si>
  <si>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</si>
  <si>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</si>
  <si>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</si>
  <si>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</si>
  <si>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</si>
  <si>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</si>
  <si>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</si>
  <si>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</si>
  <si>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</si>
  <si>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</si>
  <si>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</si>
  <si>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</si>
  <si>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</si>
  <si>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</si>
  <si>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</si>
  <si>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</si>
  <si>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</si>
  <si>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</si>
  <si>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</si>
  <si>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</si>
  <si>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</si>
  <si>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</si>
  <si>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</si>
  <si>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</si>
  <si>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</si>
  <si>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</si>
  <si>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</si>
  <si>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</si>
  <si>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</si>
  <si>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</si>
  <si>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</si>
  <si>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</si>
  <si>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</si>
  <si>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</si>
  <si>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</si>
  <si>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</si>
  <si>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</si>
  <si>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</si>
  <si>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</si>
  <si>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</si>
  <si>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</si>
  <si>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</si>
  <si>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</si>
  <si>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</si>
  <si>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</si>
  <si>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</si>
  <si>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</si>
  <si>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</si>
  <si>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</si>
  <si>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</si>
  <si>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</si>
  <si>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</si>
  <si>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</si>
  <si>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</si>
  <si>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</si>
  <si>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</si>
  <si>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</si>
  <si>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</si>
  <si>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</si>
  <si>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</si>
  <si>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</si>
  <si>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</si>
  <si>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</si>
  <si>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</si>
  <si>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</si>
  <si>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</si>
  <si>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</si>
  <si>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</si>
  <si>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</si>
  <si>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</si>
  <si>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</si>
  <si>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</si>
  <si>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</si>
  <si>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</si>
  <si>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</si>
  <si>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</si>
  <si>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</si>
  <si>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</si>
  <si>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</si>
  <si>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</si>
  <si>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</si>
  <si>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</si>
  <si>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</si>
  <si>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</si>
  <si>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</si>
  <si>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</si>
  <si>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</si>
  <si>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</si>
  <si>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</si>
  <si>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</si>
  <si>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</si>
  <si>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</si>
  <si>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</si>
  <si>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</si>
  <si>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</si>
  <si>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</si>
  <si>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</si>
  <si>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</si>
  <si>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</si>
  <si>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</si>
  <si>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</si>
  <si>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</si>
  <si>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</si>
  <si>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</si>
  <si>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</si>
  <si>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</si>
  <si>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</si>
  <si>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</si>
  <si>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</si>
  <si>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</si>
  <si>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</si>
  <si>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</si>
  <si>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</si>
  <si>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</si>
  <si>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</si>
  <si>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</si>
  <si>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</si>
  <si>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</si>
  <si>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</si>
  <si>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</si>
  <si>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</si>
  <si>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</si>
  <si>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</si>
  <si>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</si>
  <si>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</si>
  <si>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</si>
  <si>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</si>
  <si>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</si>
  <si>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</si>
  <si>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</si>
  <si>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</si>
  <si>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</si>
  <si>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</si>
  <si>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</si>
  <si>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</si>
  <si>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</si>
  <si>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</si>
  <si>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</si>
  <si>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</si>
  <si>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</si>
  <si>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</si>
  <si>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</si>
  <si>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</si>
  <si>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</si>
  <si>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</si>
  <si>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</si>
  <si>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</si>
  <si>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</si>
  <si>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</si>
  <si>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</si>
  <si>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</si>
  <si>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</si>
  <si>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</si>
  <si>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</si>
  <si>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</si>
  <si>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</si>
  <si>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</si>
  <si>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</si>
  <si>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</si>
  <si>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</si>
  <si>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</si>
  <si>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</si>
  <si>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</si>
  <si>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</si>
  <si>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</si>
  <si>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</si>
  <si>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</si>
  <si>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</si>
  <si>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</si>
  <si>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</si>
  <si>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</si>
  <si>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</si>
  <si>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</si>
  <si>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</si>
  <si>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</si>
  <si>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</si>
  <si>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</si>
  <si>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</si>
  <si>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</si>
  <si>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</si>
  <si>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</si>
  <si>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</si>
  <si>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</si>
  <si>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</si>
  <si>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</si>
  <si>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</si>
  <si>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</si>
  <si>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</si>
  <si>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</si>
  <si>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</si>
  <si>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</si>
  <si>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</si>
  <si>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</si>
  <si>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</si>
  <si>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</si>
  <si>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</si>
  <si>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</si>
  <si>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</si>
  <si>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</si>
  <si>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</si>
  <si>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</si>
  <si>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</si>
  <si>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</si>
  <si>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</si>
  <si>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</si>
  <si>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</si>
  <si>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</si>
  <si>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</si>
  <si>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</si>
  <si>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</si>
  <si>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</si>
  <si>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</si>
  <si>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</si>
  <si>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</si>
  <si>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</si>
  <si>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</si>
  <si>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</si>
  <si>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</si>
  <si>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</si>
  <si>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</si>
  <si>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</si>
  <si>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</si>
  <si>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</si>
  <si>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</si>
  <si>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</si>
  <si>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</si>
  <si>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</si>
  <si>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</si>
  <si>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</si>
  <si>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</si>
  <si>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</si>
  <si>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</si>
  <si>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</si>
  <si>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</si>
  <si>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</si>
  <si>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</si>
  <si>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</si>
  <si>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</si>
  <si>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</si>
  <si>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</si>
  <si>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</si>
  <si>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</si>
  <si>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</si>
  <si>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</si>
  <si>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</si>
  <si>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</si>
  <si>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</si>
  <si>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</si>
  <si>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</si>
  <si>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</si>
  <si>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</si>
  <si>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</si>
  <si>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</si>
  <si>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</si>
  <si>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</si>
  <si>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</si>
  <si>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</si>
  <si>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</si>
  <si>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</si>
  <si>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</si>
  <si>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</si>
  <si>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</si>
  <si>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</si>
  <si>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</si>
  <si>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</si>
  <si>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</si>
  <si>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</si>
  <si>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</si>
  <si>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</si>
  <si>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</si>
  <si>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</si>
  <si>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</si>
  <si>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</si>
  <si>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</si>
  <si>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</si>
  <si>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</si>
  <si>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</si>
  <si>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</si>
  <si>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</si>
  <si>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</si>
  <si>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</si>
  <si>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</si>
  <si>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</si>
  <si>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</si>
  <si>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</si>
  <si>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</si>
  <si>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</si>
  <si>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</si>
  <si>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</si>
  <si>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</si>
  <si>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</si>
  <si>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</si>
  <si>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</si>
  <si>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</si>
  <si>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</si>
  <si>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</si>
  <si>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</si>
  <si>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</si>
  <si>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</si>
  <si>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</si>
  <si>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</si>
  <si>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</si>
  <si>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</si>
  <si>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</si>
  <si>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</si>
  <si>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</si>
  <si>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</si>
  <si>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</si>
  <si>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</si>
  <si>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</si>
  <si>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</si>
  <si>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</si>
  <si>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</si>
  <si>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</si>
  <si>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</si>
  <si>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</si>
  <si>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</si>
  <si>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</si>
  <si>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</si>
  <si>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</si>
  <si>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</si>
  <si>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</si>
  <si>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</si>
  <si>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</si>
  <si>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</si>
  <si>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</si>
  <si>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</si>
  <si>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</si>
  <si>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</si>
  <si>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</si>
  <si>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</si>
  <si>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</si>
  <si>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</si>
  <si>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</si>
  <si>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</si>
  <si>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</si>
  <si>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</si>
  <si>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</si>
  <si>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</si>
  <si>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</si>
  <si>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</si>
  <si>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</si>
  <si>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</si>
  <si>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</si>
  <si>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</si>
  <si>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</si>
  <si>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</si>
  <si>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</si>
  <si>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</si>
  <si>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</si>
  <si>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</si>
  <si>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</si>
  <si>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</si>
  <si>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</si>
  <si>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</si>
  <si>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</si>
  <si>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</si>
  <si>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</si>
  <si>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</si>
  <si>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</si>
  <si>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</si>
  <si>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</si>
  <si>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</si>
  <si>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</si>
  <si>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</si>
  <si>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</si>
  <si>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</si>
  <si>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</si>
  <si>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</si>
  <si>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</si>
  <si>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</si>
  <si>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</si>
  <si>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</si>
  <si>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</si>
  <si>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</si>
  <si>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</si>
  <si>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</si>
  <si>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</si>
  <si>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</si>
  <si>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</si>
  <si>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</si>
  <si>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</si>
  <si>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</si>
  <si>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</si>
  <si>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</si>
  <si>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</si>
  <si>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</si>
  <si>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</si>
  <si>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</si>
  <si>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</si>
  <si>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</si>
  <si>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</si>
  <si>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</si>
  <si>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</si>
  <si>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</si>
  <si>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</si>
  <si>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</si>
  <si>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</si>
  <si>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</si>
  <si>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</si>
  <si>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</si>
  <si>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</si>
  <si>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</si>
  <si>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</si>
  <si>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</si>
  <si>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</si>
  <si>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</si>
  <si>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</si>
  <si>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</si>
  <si>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</si>
  <si>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</si>
  <si>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</si>
  <si>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</si>
  <si>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</si>
  <si>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</si>
  <si>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</si>
  <si>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</si>
  <si>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</si>
  <si>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</si>
  <si>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</si>
  <si>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</si>
  <si>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</si>
  <si>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</si>
  <si>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</si>
  <si>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</si>
  <si>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</si>
  <si>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</si>
  <si>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</si>
  <si>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</si>
  <si>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</si>
  <si>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</si>
  <si>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</si>
  <si>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</si>
  <si>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</si>
  <si>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</si>
  <si>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</si>
  <si>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</si>
  <si>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</si>
  <si>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</si>
  <si>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</si>
  <si>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</si>
  <si>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</si>
  <si>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</si>
  <si>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</si>
  <si>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</si>
  <si>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</si>
  <si>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</si>
  <si>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</si>
  <si>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</si>
  <si>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</si>
  <si>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</si>
  <si>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</si>
  <si>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</si>
  <si>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</si>
  <si>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</si>
  <si>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</si>
  <si>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</si>
  <si>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</si>
  <si>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</si>
  <si>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</si>
  <si>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</si>
  <si>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</si>
  <si>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</si>
  <si>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</si>
  <si>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</si>
  <si>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</si>
  <si>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</si>
  <si>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</si>
  <si>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</si>
  <si>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</si>
  <si>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</si>
  <si>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</si>
  <si>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</si>
  <si>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</si>
  <si>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</si>
  <si>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</si>
  <si>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</si>
  <si>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</si>
  <si>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</si>
  <si>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</si>
  <si>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</si>
  <si>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</si>
  <si>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</si>
  <si>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</si>
  <si>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</si>
  <si>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</si>
  <si>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</si>
  <si>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</si>
  <si>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</si>
  <si>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</si>
  <si>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</si>
  <si>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</si>
  <si>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</si>
  <si>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</si>
  <si>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</si>
  <si>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</si>
  <si>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</si>
  <si>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</si>
  <si>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</si>
  <si>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</si>
  <si>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</si>
  <si>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</si>
  <si>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</si>
  <si>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</si>
  <si>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</si>
  <si>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</si>
  <si>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</si>
  <si>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</si>
  <si>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</si>
  <si>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</si>
  <si>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</si>
  <si>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</si>
  <si>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</si>
  <si>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</si>
  <si>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</si>
  <si>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</si>
  <si>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</si>
  <si>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</si>
  <si>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</si>
  <si>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</si>
  <si>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</si>
  <si>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</si>
  <si>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</si>
  <si>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</si>
  <si>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</si>
  <si>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</si>
  <si>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</si>
  <si>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</si>
  <si>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</si>
  <si>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</si>
  <si>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</si>
  <si>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</si>
  <si>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</si>
  <si>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</si>
  <si>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</si>
  <si>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</si>
  <si>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</si>
  <si>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</si>
  <si>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</si>
  <si>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</si>
  <si>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</si>
  <si>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</si>
  <si>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</si>
  <si>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</si>
  <si>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</si>
  <si>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</si>
  <si>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</si>
  <si>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</si>
  <si>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</si>
  <si>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</si>
  <si>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</si>
  <si>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</si>
  <si>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</si>
  <si>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</si>
  <si>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</si>
  <si>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</si>
  <si>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</si>
  <si>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</si>
  <si>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</si>
  <si>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</si>
  <si>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</si>
  <si>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</si>
  <si>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</si>
  <si>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</si>
  <si>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</si>
  <si>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</si>
  <si>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</si>
  <si>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</si>
  <si>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</si>
  <si>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</si>
  <si>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</si>
  <si>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</si>
  <si>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</si>
  <si>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</si>
  <si>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</si>
  <si>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</si>
  <si>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</si>
  <si>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</si>
  <si>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</si>
  <si>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</si>
  <si>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</si>
  <si>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</si>
  <si>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</si>
  <si>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</si>
  <si>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</si>
  <si>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</si>
  <si>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</si>
  <si>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</si>
  <si>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</si>
  <si>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</si>
  <si>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</si>
  <si>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</si>
  <si>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</si>
  <si>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</si>
  <si>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</si>
  <si>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</si>
  <si>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</si>
  <si>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</si>
  <si>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</si>
  <si>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</si>
  <si>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</si>
  <si>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</si>
  <si>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</si>
  <si>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</si>
  <si>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</si>
  <si>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</si>
  <si>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</si>
  <si>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</si>
  <si>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</si>
  <si>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</si>
  <si>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</si>
  <si>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</si>
  <si>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</si>
  <si>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</si>
  <si>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</si>
  <si>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</si>
  <si>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</si>
  <si>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</si>
  <si>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</si>
  <si>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</si>
  <si>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</si>
  <si>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</si>
  <si>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</si>
  <si>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</si>
  <si>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</si>
  <si>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</si>
  <si>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</si>
  <si>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</si>
  <si>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</si>
  <si>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</si>
  <si>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</si>
  <si>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</si>
  <si>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</si>
  <si>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</si>
  <si>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</si>
  <si>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</si>
  <si>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</si>
  <si>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</si>
  <si>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</si>
  <si>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</si>
  <si>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</si>
  <si>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</si>
  <si>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</si>
  <si>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</si>
  <si>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</si>
  <si>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</si>
  <si>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</si>
  <si>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</si>
  <si>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</si>
  <si>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</si>
  <si>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</si>
  <si>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</si>
  <si>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</si>
  <si>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</si>
  <si>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</si>
  <si>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</si>
  <si>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</si>
  <si>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</si>
  <si>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</si>
  <si>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</si>
  <si>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</si>
  <si>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</si>
  <si>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</si>
  <si>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</si>
  <si>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</si>
  <si>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</si>
  <si>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</si>
  <si>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</si>
  <si>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</si>
  <si>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</si>
  <si>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</si>
  <si>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</si>
  <si>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</si>
  <si>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</si>
  <si>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</si>
  <si>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</si>
  <si>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</si>
  <si>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</si>
  <si>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</si>
  <si>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</si>
  <si>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</si>
  <si>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</si>
  <si>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</si>
  <si>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</si>
  <si>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</si>
  <si>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</si>
  <si>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</si>
  <si>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</si>
  <si>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</si>
  <si>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</si>
  <si>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</si>
  <si>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</si>
  <si>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</si>
  <si>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</si>
  <si>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</si>
  <si>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</si>
  <si>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</si>
  <si>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</si>
  <si>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</si>
  <si>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</si>
  <si>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</si>
  <si>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</si>
  <si>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</si>
  <si>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</si>
  <si>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</si>
  <si>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</si>
  <si>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</si>
  <si>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</si>
  <si>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</si>
  <si>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</si>
  <si>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</si>
  <si>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</si>
  <si>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</si>
  <si>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</si>
  <si>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</si>
  <si>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</si>
  <si>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</si>
  <si>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</si>
  <si>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</si>
  <si>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</si>
  <si>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</si>
  <si>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</si>
  <si>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</si>
  <si>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</si>
  <si>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</si>
  <si>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</si>
  <si>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</si>
  <si>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</si>
  <si>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</si>
  <si>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</si>
  <si>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</si>
  <si>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</si>
  <si>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</si>
  <si>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</si>
  <si>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</si>
  <si>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</si>
  <si>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</si>
  <si>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</si>
  <si>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</si>
  <si>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</si>
  <si>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</si>
  <si>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</si>
  <si>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</si>
  <si>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</si>
  <si>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</si>
  <si>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</si>
  <si>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</si>
  <si>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</si>
  <si>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</si>
  <si>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</si>
  <si>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</si>
  <si>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</si>
  <si>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</si>
  <si>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</si>
  <si>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</si>
  <si>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</si>
  <si>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</si>
  <si>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</si>
  <si>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</si>
  <si>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</si>
  <si>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</si>
  <si>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</si>
  <si>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</si>
  <si>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</si>
  <si>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</si>
  <si>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</si>
  <si>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</si>
  <si>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</si>
  <si>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</si>
  <si>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</si>
  <si>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</si>
  <si>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</si>
  <si>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</si>
  <si>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</si>
  <si>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</si>
  <si>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</si>
  <si>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</si>
  <si>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</si>
  <si>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</si>
  <si>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</si>
  <si>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</si>
  <si>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</si>
  <si>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</si>
  <si>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</si>
  <si>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</si>
  <si>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</si>
  <si>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</si>
  <si>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</si>
  <si>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</si>
  <si>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</si>
  <si>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</si>
  <si>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</si>
  <si>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</si>
  <si>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</si>
  <si>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</si>
  <si>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</si>
  <si>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</si>
  <si>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</si>
  <si>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</si>
  <si>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</si>
  <si>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</si>
  <si>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</si>
  <si>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</si>
  <si>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</si>
  <si>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</si>
  <si>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</si>
  <si>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</si>
  <si>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</si>
  <si>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</si>
  <si>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</si>
  <si>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</si>
  <si>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</si>
  <si>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</si>
  <si>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</si>
  <si>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</si>
  <si>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</si>
  <si>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</si>
  <si>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</si>
  <si>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</si>
  <si>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</si>
  <si>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</si>
  <si>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</si>
  <si>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</si>
  <si>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</si>
  <si>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</si>
  <si>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</si>
  <si>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</si>
  <si>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</si>
  <si>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</si>
  <si>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</si>
  <si>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</si>
  <si>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</si>
  <si>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</si>
  <si>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</si>
  <si>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</si>
  <si>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</si>
  <si>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</si>
  <si>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</si>
  <si>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</si>
  <si>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</si>
  <si>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</si>
  <si>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</si>
  <si>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</si>
  <si>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</si>
  <si>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</si>
  <si>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</si>
  <si>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</si>
  <si>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</si>
  <si>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</si>
  <si>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</si>
  <si>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</si>
  <si>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</si>
  <si>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</si>
  <si>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</si>
  <si>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</si>
  <si>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</si>
  <si>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</si>
  <si>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</si>
  <si>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</si>
  <si>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</si>
  <si>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</si>
  <si>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</si>
  <si>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</si>
  <si>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</si>
  <si>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</si>
  <si>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</si>
  <si>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</si>
  <si>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</si>
  <si>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</si>
  <si>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</si>
  <si>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</si>
  <si>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</si>
  <si>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</si>
  <si>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</si>
  <si>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</si>
  <si>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</si>
  <si>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</si>
  <si>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</si>
  <si>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</si>
  <si>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</si>
  <si>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</si>
  <si>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</si>
  <si>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</si>
  <si>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</si>
  <si>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</si>
  <si>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</si>
  <si>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</si>
  <si>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</si>
  <si>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</si>
  <si>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</si>
  <si>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</si>
  <si>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</si>
  <si>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</si>
  <si>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</si>
  <si>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</si>
  <si>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</si>
  <si>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</si>
  <si>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</si>
  <si>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</si>
  <si>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</si>
  <si>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</si>
  <si>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</si>
  <si>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</si>
  <si>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</si>
  <si>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</si>
  <si>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</si>
  <si>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</si>
  <si>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</si>
  <si>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</si>
  <si>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</si>
  <si>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</si>
  <si>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</si>
  <si>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</si>
  <si>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</si>
  <si>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</si>
  <si>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</si>
  <si>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</si>
  <si>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</si>
  <si>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</si>
  <si>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</si>
  <si>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</si>
  <si>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</si>
  <si>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</si>
  <si>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</si>
  <si>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</si>
  <si>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</si>
  <si>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</si>
  <si>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</si>
  <si>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</si>
  <si>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</si>
  <si>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</si>
  <si>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</si>
  <si>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</si>
  <si>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</si>
  <si>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</si>
  <si>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</si>
  <si>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</si>
  <si>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</si>
  <si>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</si>
  <si>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</si>
  <si>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</si>
  <si>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</si>
  <si>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</si>
  <si>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</si>
  <si>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</si>
  <si>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</si>
  <si>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</si>
  <si>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</si>
  <si>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</si>
  <si>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</si>
  <si>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</si>
  <si>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</si>
  <si>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</si>
  <si>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</si>
  <si>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</si>
  <si>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</si>
  <si>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</si>
  <si>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</si>
  <si>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</si>
  <si>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</si>
  <si>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</si>
  <si>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</si>
  <si>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</si>
  <si>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</si>
  <si>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</si>
  <si>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</si>
  <si>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</si>
  <si>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</si>
  <si>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</si>
  <si>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</si>
  <si>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</si>
  <si>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</si>
  <si>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</si>
  <si>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</si>
  <si>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</si>
  <si>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</si>
  <si>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</si>
  <si>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</si>
  <si>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</si>
  <si>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</si>
  <si>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</si>
  <si>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</si>
  <si>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</si>
  <si>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</si>
  <si>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</si>
  <si>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</si>
  <si>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</si>
  <si>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</si>
  <si>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</si>
  <si>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</si>
  <si>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</si>
  <si>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</si>
  <si>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</si>
  <si>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</si>
  <si>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</si>
  <si>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</si>
  <si>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</si>
  <si>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</si>
  <si>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</si>
  <si>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</si>
  <si>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</si>
  <si>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</si>
  <si>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</si>
  <si>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</si>
  <si>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</si>
  <si>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</si>
  <si>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</si>
  <si>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</si>
  <si>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</si>
  <si>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</si>
  <si>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</si>
  <si>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</si>
  <si>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</si>
  <si>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</si>
  <si>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</si>
  <si>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</si>
  <si>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</si>
  <si>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</si>
  <si>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</si>
  <si>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</si>
  <si>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</si>
  <si>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</si>
  <si>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</si>
  <si>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</si>
  <si>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</si>
  <si>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</si>
  <si>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</si>
  <si>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</si>
  <si>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</si>
  <si>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</si>
  <si>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</si>
  <si>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</si>
  <si>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</si>
  <si>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</si>
  <si>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</si>
  <si>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</si>
  <si>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</si>
  <si>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</si>
  <si>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</si>
  <si>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</si>
  <si>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</si>
  <si>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</si>
  <si>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</si>
  <si>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</si>
  <si>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</si>
  <si>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</si>
  <si>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</si>
  <si>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</si>
  <si>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</si>
  <si>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</si>
  <si>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</si>
  <si>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</si>
  <si>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</si>
  <si>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</si>
  <si>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</si>
  <si>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</si>
  <si>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</si>
  <si>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</si>
  <si>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</si>
  <si>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</si>
  <si>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</si>
  <si>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</si>
  <si>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</si>
  <si>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</si>
  <si>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</si>
  <si>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</si>
  <si>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</si>
  <si>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</si>
  <si>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</si>
  <si>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</si>
  <si>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</si>
  <si>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</si>
  <si>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</si>
  <si>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</si>
  <si>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</si>
  <si>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</si>
  <si>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</si>
  <si>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</si>
  <si>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</si>
  <si>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</si>
  <si>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</si>
  <si>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</si>
  <si>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</si>
  <si>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</si>
  <si>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</si>
  <si>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</si>
  <si>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</si>
  <si>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</si>
  <si>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</si>
  <si>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</si>
  <si>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</si>
  <si>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</si>
  <si>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</si>
  <si>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</si>
  <si>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</si>
  <si>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</si>
  <si>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</si>
  <si>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</si>
  <si>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</si>
  <si>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</si>
  <si>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</si>
  <si>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</si>
  <si>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</si>
  <si>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</si>
  <si>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</si>
  <si>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</si>
  <si>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</si>
  <si>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</si>
  <si>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</si>
  <si>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</si>
  <si>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</si>
  <si>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</si>
  <si>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</si>
  <si>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</si>
  <si>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</si>
  <si>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</si>
  <si>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</si>
  <si>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</si>
  <si>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</si>
  <si>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</si>
  <si>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</si>
  <si>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</si>
  <si>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</si>
  <si>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</si>
  <si>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</si>
  <si>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</si>
  <si>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</si>
  <si>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</si>
  <si>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</si>
  <si>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</si>
  <si>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</si>
  <si>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</si>
  <si>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</si>
  <si>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</si>
  <si>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</si>
  <si>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</si>
  <si>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</si>
  <si>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</si>
  <si>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</si>
  <si>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</si>
  <si>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</si>
  <si>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</si>
  <si>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</si>
  <si>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</si>
  <si>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</si>
  <si>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</si>
  <si>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</si>
  <si>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</si>
  <si>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</si>
  <si>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</si>
  <si>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</si>
  <si>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</si>
  <si>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</si>
  <si>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</si>
  <si>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</si>
  <si>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</si>
  <si>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</si>
  <si>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</si>
  <si>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</si>
  <si>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</si>
  <si>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</si>
  <si>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</si>
  <si>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</si>
  <si>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</si>
  <si>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</si>
  <si>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</si>
  <si>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</si>
  <si>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</si>
  <si>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</si>
  <si>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</si>
  <si>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</si>
  <si>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</si>
  <si>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</si>
  <si>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</si>
  <si>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</si>
  <si>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</si>
  <si>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</si>
  <si>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</si>
  <si>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</si>
  <si>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</si>
  <si>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</si>
  <si>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</si>
  <si>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</si>
  <si>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</si>
  <si>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</si>
  <si>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</si>
  <si>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</si>
  <si>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</si>
  <si>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</si>
  <si>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</si>
  <si>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</si>
  <si>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</si>
  <si>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</si>
  <si>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</si>
  <si>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</si>
  <si>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</si>
  <si>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</si>
  <si>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</si>
  <si>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</si>
  <si>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</si>
  <si>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</si>
  <si>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</si>
  <si>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</si>
  <si>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</si>
  <si>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</si>
  <si>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</si>
  <si>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</si>
  <si>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</si>
  <si>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</si>
  <si>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</si>
  <si>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</si>
  <si>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</si>
  <si>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</si>
  <si>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</si>
  <si>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</si>
  <si>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</si>
  <si>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</si>
  <si>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</si>
  <si>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</si>
  <si>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</si>
  <si>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</si>
  <si>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</si>
  <si>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</si>
  <si>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</si>
  <si>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</si>
  <si>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</si>
  <si>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</si>
  <si>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</si>
  <si>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</si>
  <si>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</si>
  <si>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</si>
  <si>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</si>
  <si>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</si>
  <si>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</si>
  <si>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</si>
  <si>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</si>
  <si>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</si>
  <si>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</si>
  <si>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</si>
  <si>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</si>
  <si>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</si>
  <si>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</si>
  <si>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</si>
  <si>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</si>
  <si>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</si>
  <si>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</si>
  <si>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</si>
  <si>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</si>
  <si>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</si>
  <si>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</si>
  <si>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</si>
  <si>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</si>
  <si>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</si>
  <si>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</si>
  <si>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</si>
  <si>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</si>
  <si>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</si>
  <si>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</si>
  <si>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</si>
  <si>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</si>
  <si>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</si>
  <si>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</si>
  <si>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</si>
  <si>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</si>
  <si>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</si>
  <si>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</si>
  <si>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</si>
  <si>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</si>
  <si>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</si>
  <si>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</si>
  <si>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</si>
  <si>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</si>
  <si>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</si>
  <si>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</si>
  <si>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</si>
  <si>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</si>
  <si>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</si>
  <si>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</si>
  <si>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</si>
  <si>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</si>
  <si>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</si>
  <si>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</si>
  <si>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</si>
  <si>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</si>
  <si>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</si>
  <si>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</si>
  <si>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</si>
  <si>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</si>
  <si>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</si>
  <si>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</si>
  <si>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</si>
  <si>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</si>
  <si>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</si>
  <si>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</si>
  <si>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</si>
  <si>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</si>
  <si>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</si>
  <si>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</si>
  <si>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</si>
  <si>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</si>
  <si>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</si>
  <si>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</si>
  <si>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</si>
  <si>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</si>
  <si>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</si>
  <si>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</si>
  <si>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</si>
  <si>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</si>
  <si>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</si>
  <si>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</si>
  <si>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</si>
  <si>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</si>
  <si>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</si>
  <si>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</si>
  <si>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</si>
  <si>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</si>
  <si>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</si>
  <si>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</si>
  <si>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</si>
  <si>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</si>
  <si>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</si>
  <si>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</si>
  <si>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</si>
  <si>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</si>
  <si>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</si>
  <si>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</si>
  <si>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</si>
  <si>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</si>
  <si>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</si>
  <si>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</si>
  <si>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</si>
  <si>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</si>
  <si>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</si>
  <si>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</si>
  <si>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</si>
  <si>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</si>
  <si>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</si>
  <si>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</si>
  <si>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</si>
  <si>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</si>
  <si>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</si>
  <si>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</si>
  <si>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</si>
  <si>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</si>
  <si>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</si>
  <si>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</si>
  <si>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</si>
  <si>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</si>
  <si>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</si>
  <si>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</si>
  <si>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</si>
  <si>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</si>
  <si>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</si>
  <si>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</si>
  <si>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</si>
  <si>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</si>
  <si>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</si>
  <si>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</si>
  <si>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</si>
  <si>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</si>
  <si>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</si>
  <si>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</si>
  <si>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</si>
  <si>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</si>
  <si>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</si>
  <si>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</si>
  <si>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</si>
  <si>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</si>
  <si>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</si>
  <si>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</si>
  <si>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</si>
  <si>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</si>
  <si>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</si>
  <si>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</si>
  <si>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</si>
  <si>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</si>
  <si>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</si>
  <si>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</si>
  <si>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</si>
  <si>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</si>
  <si>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</si>
  <si>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</si>
  <si>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</si>
  <si>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</si>
  <si>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</si>
  <si>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</si>
  <si>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</si>
  <si>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</si>
  <si>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</si>
  <si>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</si>
  <si>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</si>
  <si>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</si>
  <si>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</si>
  <si>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</si>
  <si>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</si>
  <si>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</si>
  <si>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</si>
  <si>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</si>
  <si>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</si>
  <si>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</si>
  <si>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</si>
  <si>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</si>
  <si>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</si>
  <si>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</si>
  <si>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</si>
  <si>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</si>
  <si>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</si>
  <si>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</si>
  <si>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</si>
  <si>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</si>
  <si>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</si>
  <si>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</si>
  <si>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</si>
  <si>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</si>
  <si>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</si>
  <si>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</si>
  <si>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</si>
  <si>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</si>
  <si>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</si>
  <si>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</si>
  <si>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</si>
  <si>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</si>
  <si>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</si>
  <si>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</si>
  <si>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</si>
  <si>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</si>
  <si>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</si>
  <si>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</si>
  <si>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</si>
  <si>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</si>
  <si>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</si>
  <si>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</si>
  <si>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</si>
  <si>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</si>
  <si>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</si>
  <si>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</si>
  <si>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</si>
  <si>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</si>
  <si>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</si>
  <si>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</si>
  <si>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</si>
  <si>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</si>
  <si>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</si>
  <si>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</si>
  <si>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</si>
  <si>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</si>
  <si>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</si>
  <si>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</si>
  <si>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</si>
  <si>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</si>
  <si>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</si>
  <si>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</si>
  <si>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</si>
  <si>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</si>
  <si>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</si>
  <si>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</si>
  <si>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</si>
  <si>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</si>
  <si>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</si>
  <si>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</si>
  <si>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</si>
  <si>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</si>
  <si>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</si>
  <si>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</si>
  <si>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</si>
  <si>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</si>
  <si>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</si>
  <si>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</si>
  <si>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</si>
  <si>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</si>
  <si>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</si>
  <si>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</si>
  <si>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</si>
  <si>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</si>
  <si>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</si>
  <si>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</si>
  <si>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</si>
  <si>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</si>
  <si>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</si>
  <si>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</si>
  <si>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</si>
  <si>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</si>
  <si>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</si>
  <si>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</si>
  <si>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</si>
  <si>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</si>
  <si>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</si>
  <si>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</si>
  <si>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</si>
  <si>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</si>
  <si>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</si>
  <si>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</si>
  <si>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</si>
  <si>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</si>
  <si>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</si>
  <si>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</si>
  <si>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</si>
  <si>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</si>
  <si>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</si>
  <si>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</si>
  <si>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</si>
  <si>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</si>
  <si>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</si>
  <si>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</si>
  <si>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</si>
  <si>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</si>
  <si>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</si>
  <si>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</si>
  <si>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</si>
  <si>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</si>
  <si>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</si>
  <si>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</si>
  <si>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</si>
  <si>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</si>
  <si>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</si>
  <si>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</si>
  <si>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</si>
  <si>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</si>
  <si>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</si>
  <si>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</si>
  <si>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</si>
  <si>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</si>
  <si>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</si>
  <si>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</si>
  <si>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</si>
  <si>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</si>
  <si>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</si>
  <si>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</si>
  <si>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</si>
  <si>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</si>
  <si>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</si>
  <si>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</si>
  <si>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</si>
  <si>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</si>
  <si>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</si>
  <si>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</si>
  <si>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</si>
  <si>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</si>
  <si>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</si>
  <si>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</si>
  <si>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</si>
  <si>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</si>
  <si>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</si>
  <si>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</si>
  <si>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</si>
  <si>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</si>
  <si>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</si>
  <si>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</si>
  <si>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</si>
  <si>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</si>
  <si>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</si>
  <si>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</si>
  <si>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</si>
  <si>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</si>
  <si>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</si>
  <si>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</si>
  <si>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</si>
  <si>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</si>
  <si>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</si>
  <si>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</si>
  <si>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</si>
  <si>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</si>
  <si>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</si>
  <si>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</si>
  <si>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</si>
  <si>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</si>
  <si>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</si>
  <si>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</si>
  <si>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</si>
  <si>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</si>
  <si>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</si>
  <si>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</si>
  <si>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</si>
  <si>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</si>
  <si>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</si>
  <si>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</si>
  <si>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</si>
  <si>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</si>
  <si>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</si>
  <si>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</si>
  <si>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</si>
  <si>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</si>
  <si>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</si>
  <si>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</si>
  <si>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</si>
  <si>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</si>
  <si>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</si>
  <si>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</si>
  <si>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</si>
  <si>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</si>
  <si>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</si>
  <si>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</si>
  <si>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</si>
  <si>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</si>
  <si>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</si>
  <si>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</si>
  <si>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</si>
  <si>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</si>
  <si>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</si>
  <si>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</si>
  <si>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</si>
  <si>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</si>
  <si>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</si>
  <si>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</si>
  <si>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</si>
  <si>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</si>
  <si>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</si>
  <si>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</si>
  <si>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</si>
  <si>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</si>
  <si>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</si>
  <si>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</si>
  <si>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</si>
  <si>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</si>
  <si>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</si>
  <si>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</si>
  <si>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</si>
  <si>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</si>
  <si>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</si>
  <si>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</si>
  <si>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</si>
  <si>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</si>
  <si>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</si>
  <si>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</si>
  <si>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</si>
  <si>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</si>
  <si>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</si>
  <si>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</si>
  <si>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</si>
  <si>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</si>
  <si>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</si>
  <si>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</si>
  <si>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</si>
  <si>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</si>
  <si>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</si>
  <si>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</si>
  <si>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</si>
  <si>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</si>
  <si>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</si>
  <si>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</si>
  <si>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</si>
  <si>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</si>
  <si>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</si>
  <si>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</si>
  <si>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</si>
  <si>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</si>
  <si>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</si>
  <si>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</si>
  <si>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</si>
  <si>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</si>
  <si>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</si>
  <si>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</si>
  <si>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</si>
  <si>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</si>
  <si>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</si>
  <si>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</si>
  <si>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</si>
  <si>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</si>
  <si>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</si>
  <si>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</si>
  <si>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</si>
  <si>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</si>
  <si>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</si>
  <si>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</si>
  <si>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</si>
  <si>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</si>
  <si>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</si>
  <si>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</si>
  <si>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</si>
  <si>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</si>
  <si>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</si>
  <si>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</si>
  <si>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</si>
  <si>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</si>
  <si>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</si>
  <si>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</si>
  <si>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</si>
  <si>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</si>
  <si>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</si>
  <si>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</si>
  <si>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</si>
  <si>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</si>
  <si>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</si>
  <si>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</si>
  <si>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</si>
  <si>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</si>
  <si>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</si>
  <si>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</si>
  <si>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</si>
  <si>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</si>
  <si>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</si>
  <si>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</si>
  <si>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</si>
  <si>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</si>
  <si>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</si>
  <si>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</si>
  <si>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</si>
  <si>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</si>
  <si>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</si>
  <si>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</si>
  <si>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</si>
  <si>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</si>
  <si>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</si>
  <si>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</si>
  <si>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</si>
  <si>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</si>
  <si>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</si>
  <si>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</si>
  <si>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</si>
  <si>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</si>
  <si>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</si>
  <si>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</si>
  <si>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</si>
  <si>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</si>
  <si>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</si>
  <si>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</si>
  <si>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</si>
  <si>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</si>
  <si>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</si>
  <si>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</si>
  <si>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</si>
  <si>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</si>
  <si>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</si>
  <si>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</si>
  <si>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</si>
  <si>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</si>
  <si>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</si>
  <si>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</si>
  <si>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</si>
  <si>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</si>
  <si>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</si>
  <si>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</si>
  <si>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</si>
  <si>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</si>
  <si>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</si>
  <si>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</si>
  <si>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</si>
  <si>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</si>
  <si>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</si>
  <si>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</si>
  <si>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</si>
  <si>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</si>
  <si>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</si>
  <si>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</si>
  <si>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</si>
  <si>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</si>
  <si>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</si>
  <si>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</si>
  <si>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</si>
  <si>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</si>
  <si>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</si>
  <si>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</si>
  <si>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</si>
  <si>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</si>
  <si>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</si>
  <si>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</si>
  <si>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</si>
  <si>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</si>
  <si>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</si>
  <si>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</si>
  <si>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</si>
  <si>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</si>
  <si>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</si>
  <si>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</si>
  <si>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</si>
  <si>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</si>
  <si>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</si>
  <si>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</si>
  <si>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</si>
  <si>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</si>
  <si>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</si>
  <si>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</si>
  <si>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</si>
  <si>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</si>
  <si>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</si>
  <si>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</si>
  <si>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</si>
  <si>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</si>
  <si>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</si>
  <si>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</si>
  <si>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</si>
  <si>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</si>
  <si>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</si>
  <si>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</si>
  <si>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</si>
  <si>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</si>
  <si>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</si>
  <si>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</si>
  <si>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</si>
  <si>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</si>
  <si>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</si>
  <si>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</si>
  <si>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</si>
  <si>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</si>
  <si>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</si>
  <si>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</si>
  <si>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</si>
  <si>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</si>
  <si>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</si>
  <si>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</si>
  <si>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</si>
  <si>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</si>
  <si>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</si>
  <si>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</si>
  <si>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</si>
  <si>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</si>
  <si>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</si>
  <si>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</si>
  <si>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</si>
  <si>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</si>
  <si>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</si>
  <si>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</si>
  <si>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</si>
  <si>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</si>
  <si>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</si>
  <si>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</si>
  <si>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</si>
  <si>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</si>
  <si>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</si>
  <si>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</si>
  <si>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</si>
  <si>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</si>
  <si>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</si>
  <si>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</si>
  <si>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</si>
  <si>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</si>
  <si>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</si>
  <si>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</si>
  <si>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</si>
  <si>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</si>
  <si>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</si>
  <si>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</si>
  <si>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</si>
  <si>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</si>
  <si>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</si>
  <si>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</si>
  <si>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</si>
  <si>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</si>
  <si>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</si>
  <si>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</si>
  <si>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</si>
  <si>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</si>
  <si>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</si>
  <si>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</si>
  <si>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</si>
  <si>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</si>
  <si>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</si>
  <si>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</si>
  <si>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</si>
  <si>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</si>
  <si>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</si>
  <si>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</si>
  <si>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</si>
  <si>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</si>
  <si>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</si>
  <si>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</si>
  <si>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</si>
  <si>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</si>
  <si>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</si>
  <si>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</si>
  <si>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</si>
  <si>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</si>
  <si>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</si>
  <si>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</si>
  <si>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</si>
  <si>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</si>
  <si>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</si>
  <si>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</si>
  <si>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</si>
  <si>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</si>
  <si>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</si>
  <si>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</si>
  <si>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</si>
  <si>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</si>
  <si>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</si>
  <si>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</si>
  <si>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</si>
  <si>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</si>
  <si>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</si>
  <si>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</si>
  <si>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</si>
  <si>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</si>
  <si>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</si>
  <si>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</si>
  <si>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</si>
  <si>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</si>
  <si>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</si>
  <si>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</si>
  <si>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</si>
  <si>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</si>
  <si>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</si>
  <si>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</si>
  <si>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</si>
  <si>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</si>
  <si>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</si>
  <si>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</si>
  <si>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</si>
  <si>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</si>
  <si>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</si>
  <si>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</si>
  <si>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</si>
  <si>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</si>
  <si>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</si>
  <si>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</si>
  <si>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</si>
  <si>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</si>
  <si>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</si>
  <si>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</si>
  <si>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</si>
  <si>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</si>
  <si>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</si>
  <si>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</si>
  <si>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</si>
  <si>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</si>
  <si>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</si>
  <si>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</si>
  <si>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</si>
  <si>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</si>
  <si>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</si>
  <si>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</si>
  <si>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</si>
  <si>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</si>
  <si>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</si>
  <si>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</si>
  <si>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</si>
  <si>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</si>
  <si>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</si>
  <si>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</si>
  <si>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</si>
  <si>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</si>
  <si>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</si>
  <si>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</si>
  <si>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</si>
  <si>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</si>
  <si>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</si>
  <si>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</si>
  <si>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</si>
  <si>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</si>
  <si>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</si>
  <si>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</si>
  <si>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</si>
  <si>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</si>
  <si>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</si>
  <si>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</si>
  <si>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</si>
  <si>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</si>
  <si>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</si>
  <si>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</si>
  <si>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</si>
  <si>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</si>
  <si>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</si>
  <si>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</si>
  <si>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</si>
  <si>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</si>
  <si>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</si>
  <si>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</si>
  <si>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</si>
  <si>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</si>
  <si>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</si>
  <si>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</si>
  <si>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</si>
  <si>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</si>
  <si>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</si>
  <si>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</si>
  <si>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</si>
  <si>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</si>
  <si>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</si>
  <si>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</si>
  <si>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</si>
  <si>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</si>
  <si>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</si>
  <si>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</si>
  <si>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</si>
  <si>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</si>
  <si>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</si>
  <si>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</si>
  <si>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</si>
  <si>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</si>
  <si>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</si>
  <si>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</si>
  <si>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</si>
  <si>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</si>
  <si>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</si>
  <si>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</si>
  <si>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</si>
  <si>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</si>
  <si>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</si>
  <si>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</si>
  <si>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</si>
  <si>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</si>
  <si>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</si>
  <si>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</si>
  <si>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</si>
  <si>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</si>
  <si>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</si>
  <si>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</si>
  <si>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</si>
  <si>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</si>
  <si>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</si>
  <si>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</si>
  <si>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</si>
  <si>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</si>
  <si>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</si>
  <si>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</si>
  <si>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</si>
  <si>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</si>
  <si>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</si>
  <si>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</si>
  <si>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</si>
  <si>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</si>
  <si>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</si>
  <si>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</si>
  <si>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</si>
  <si>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</si>
  <si>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</si>
  <si>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</si>
  <si>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</si>
  <si>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</si>
  <si>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</si>
  <si>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</si>
  <si>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</si>
  <si>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</si>
  <si>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</si>
  <si>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</si>
  <si>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</si>
  <si>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</si>
  <si>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</si>
  <si>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</si>
  <si>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</si>
  <si>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</si>
  <si>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</si>
  <si>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</si>
  <si>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</si>
  <si>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</si>
  <si>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</si>
  <si>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</si>
  <si>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</si>
  <si>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</si>
  <si>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</si>
  <si>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</si>
  <si>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</si>
  <si>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</si>
  <si>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</si>
  <si>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</si>
  <si>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</si>
  <si>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</si>
  <si>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</si>
  <si>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</si>
  <si>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</si>
  <si>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</si>
  <si>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</si>
  <si>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</si>
  <si>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</si>
  <si>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</si>
  <si>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</si>
  <si>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</si>
  <si>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</si>
  <si>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</si>
  <si>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</si>
  <si>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</si>
  <si>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</si>
  <si>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</si>
  <si>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</si>
  <si>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</si>
  <si>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</si>
  <si>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</si>
  <si>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</si>
  <si>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</si>
  <si>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</si>
  <si>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</si>
  <si>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</si>
  <si>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</si>
  <si>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</si>
  <si>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</si>
  <si>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</si>
  <si>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</si>
  <si>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</si>
  <si>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</si>
  <si>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</si>
  <si>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</si>
  <si>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</si>
  <si>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</si>
  <si>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</si>
  <si>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</si>
  <si>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</si>
  <si>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</si>
  <si>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</si>
  <si>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</si>
  <si>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</si>
  <si>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</si>
  <si>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</si>
  <si>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</si>
  <si>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</si>
  <si>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</si>
  <si>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</si>
  <si>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</si>
  <si>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</si>
  <si>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</si>
  <si>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</si>
  <si>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</si>
  <si>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</si>
  <si>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</si>
  <si>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</si>
  <si>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</si>
  <si>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</si>
  <si>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</si>
  <si>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</si>
  <si>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</si>
  <si>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</si>
  <si>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</si>
  <si>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</si>
  <si>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</si>
  <si>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</si>
  <si>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</si>
  <si>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</si>
  <si>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</si>
  <si>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</si>
  <si>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</si>
  <si>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</si>
  <si>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</si>
  <si>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</si>
  <si>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</si>
  <si>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</si>
  <si>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</si>
  <si>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</si>
  <si>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</si>
  <si>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</si>
  <si>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</si>
  <si>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</si>
  <si>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</si>
  <si>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</si>
  <si>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</si>
  <si>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</si>
  <si>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</si>
  <si>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</si>
  <si>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</si>
  <si>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</si>
  <si>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</si>
  <si>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</si>
  <si>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</si>
  <si>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</si>
  <si>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</si>
  <si>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</si>
  <si>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</si>
  <si>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</si>
  <si>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</si>
  <si>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</si>
  <si>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</si>
  <si>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</si>
  <si>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</si>
  <si>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</si>
  <si>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</si>
  <si>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</si>
  <si>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</si>
  <si>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</si>
  <si>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</si>
  <si>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</si>
  <si>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</si>
  <si>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</si>
  <si>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</si>
  <si>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</si>
  <si>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</si>
  <si>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</si>
  <si>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</si>
  <si>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</si>
  <si>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</si>
  <si>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</si>
  <si>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</si>
  <si>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</si>
  <si>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</si>
  <si>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</si>
  <si>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</si>
  <si>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</si>
  <si>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</si>
  <si>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</si>
  <si>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</si>
  <si>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</si>
  <si>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</si>
  <si>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</si>
  <si>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</si>
  <si>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</si>
  <si>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</si>
  <si>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</si>
  <si>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</si>
  <si>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</si>
  <si>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</si>
  <si>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</si>
  <si>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</si>
  <si>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</si>
  <si>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</si>
  <si>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</si>
  <si>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</si>
  <si>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</si>
  <si>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</si>
  <si>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</si>
  <si>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</si>
  <si>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</si>
  <si>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</si>
  <si>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</si>
  <si>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</si>
  <si>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</si>
  <si>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</si>
  <si>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</si>
  <si>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</si>
  <si>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</si>
  <si>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</si>
  <si>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</si>
  <si>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</si>
  <si>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</si>
  <si>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</si>
  <si>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</si>
  <si>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</si>
  <si>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</si>
  <si>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</si>
  <si>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</si>
  <si>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</si>
  <si>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</si>
  <si>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</si>
  <si>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</si>
  <si>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</si>
  <si>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</si>
  <si>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</si>
  <si>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</si>
  <si>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</si>
  <si>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</si>
  <si>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</si>
  <si>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</si>
  <si>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</si>
  <si>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</si>
  <si>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</si>
  <si>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</si>
  <si>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</si>
  <si>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</si>
  <si>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</si>
  <si>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</si>
  <si>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</si>
  <si>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</si>
  <si>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</si>
  <si>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</si>
  <si>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</si>
  <si>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</si>
  <si>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</si>
  <si>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</si>
  <si>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</si>
  <si>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</si>
  <si>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</si>
  <si>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</si>
  <si>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</si>
  <si>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</si>
  <si>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</si>
  <si>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</si>
  <si>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</si>
  <si>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</si>
  <si>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</si>
  <si>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</si>
  <si>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</si>
  <si>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</si>
  <si>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</si>
  <si>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</si>
  <si>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</si>
  <si>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</si>
  <si>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</si>
  <si>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</si>
  <si>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</si>
  <si>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</si>
  <si>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</si>
  <si>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</si>
  <si>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</si>
  <si>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</si>
  <si>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</si>
  <si>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</si>
  <si>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</si>
  <si>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</si>
  <si>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</si>
  <si>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</si>
  <si>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</si>
  <si>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</si>
  <si>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</si>
  <si>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</si>
  <si>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</si>
  <si>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</si>
  <si>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</si>
  <si>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</si>
  <si>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</si>
  <si>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</si>
  <si>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</si>
  <si>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</si>
  <si>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</si>
  <si>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</si>
  <si>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</si>
  <si>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</si>
  <si>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</si>
  <si>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</si>
  <si>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</si>
  <si>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</si>
  <si>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</si>
  <si>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</si>
  <si>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</si>
  <si>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</si>
  <si>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</si>
  <si>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</si>
  <si>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</si>
  <si>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</si>
  <si>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</si>
  <si>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</si>
  <si>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</si>
  <si>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</si>
  <si>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</si>
  <si>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</si>
  <si>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</si>
  <si>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</si>
  <si>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</si>
  <si>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</si>
  <si>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</si>
  <si>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</si>
  <si>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</si>
  <si>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</si>
  <si>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</si>
  <si>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</si>
  <si>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</si>
  <si>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</si>
  <si>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</si>
  <si>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</si>
  <si>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</si>
  <si>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</si>
  <si>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</si>
  <si>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</si>
  <si>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</si>
  <si>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</si>
  <si>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</si>
  <si>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</si>
  <si>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</si>
  <si>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</si>
  <si>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</si>
  <si>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</si>
  <si>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</si>
  <si>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</si>
  <si>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</si>
  <si>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</si>
  <si>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</si>
  <si>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</si>
  <si>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</si>
  <si>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</si>
  <si>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</si>
  <si>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</si>
  <si>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</si>
  <si>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</si>
  <si>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</si>
  <si>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</si>
  <si>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</si>
  <si>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</si>
  <si>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</si>
  <si>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</si>
  <si>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</si>
  <si>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</si>
  <si>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</si>
  <si>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</si>
  <si>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</si>
  <si>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</si>
  <si>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</si>
  <si>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</si>
  <si>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</si>
  <si>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</si>
  <si>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</si>
  <si>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</si>
  <si>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</si>
  <si>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</si>
  <si>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</si>
  <si>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</si>
  <si>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</si>
  <si>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</si>
  <si>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</si>
  <si>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</si>
  <si>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</si>
  <si>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</si>
  <si>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</si>
  <si>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</si>
  <si>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</si>
  <si>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</si>
  <si>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</si>
  <si>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</si>
  <si>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</si>
  <si>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</si>
  <si>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</si>
  <si>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</si>
  <si>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</si>
  <si>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</si>
  <si>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</si>
  <si>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</si>
  <si>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</si>
  <si>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</si>
  <si>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</si>
  <si>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</si>
  <si>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</si>
  <si>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</si>
  <si>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</si>
  <si>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</si>
  <si>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</si>
  <si>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</si>
  <si>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</si>
  <si>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</si>
  <si>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</si>
  <si>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</si>
  <si>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</si>
  <si>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</si>
  <si>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</si>
  <si>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</si>
  <si>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</si>
  <si>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</si>
  <si>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</si>
  <si>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</si>
  <si>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</si>
  <si>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</si>
  <si>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</si>
  <si>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</si>
  <si>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</si>
  <si>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</si>
  <si>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</si>
  <si>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</si>
  <si>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</si>
  <si>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</si>
  <si>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</si>
  <si>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</si>
  <si>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</si>
  <si>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</si>
  <si>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</si>
  <si>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</si>
  <si>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</si>
  <si>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</si>
  <si>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</si>
  <si>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</si>
  <si>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</si>
  <si>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</si>
  <si>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</si>
  <si>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</si>
  <si>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</si>
  <si>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</si>
  <si>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</si>
  <si>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</si>
  <si>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</si>
  <si>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</si>
  <si>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</si>
  <si>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</si>
  <si>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</si>
  <si>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</si>
  <si>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</si>
  <si>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</si>
  <si>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</si>
  <si>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</si>
  <si>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</si>
  <si>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</si>
  <si>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</si>
  <si>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</si>
  <si>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</si>
  <si>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</si>
  <si>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</si>
  <si>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</si>
  <si>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</si>
  <si>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</si>
  <si>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</si>
  <si>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</si>
  <si>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</si>
  <si>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</si>
  <si>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</si>
  <si>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</si>
  <si>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</si>
  <si>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</si>
  <si>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</si>
  <si>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</si>
  <si>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</si>
  <si>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</si>
  <si>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</si>
  <si>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</si>
  <si>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</si>
  <si>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</si>
  <si>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</si>
  <si>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</si>
  <si>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</si>
  <si>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</si>
  <si>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</si>
  <si>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</si>
  <si>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</si>
  <si>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</si>
  <si>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</si>
  <si>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</si>
  <si>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</si>
  <si>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</si>
  <si>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</si>
  <si>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</si>
  <si>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</si>
  <si>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</si>
  <si>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</si>
  <si>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</si>
  <si>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</si>
  <si>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</si>
  <si>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</si>
  <si>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</si>
  <si>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</si>
  <si>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</si>
  <si>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</si>
  <si>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</si>
  <si>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</si>
  <si>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</si>
  <si>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</si>
  <si>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</si>
  <si>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</si>
  <si>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</si>
  <si>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</si>
  <si>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</si>
  <si>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</si>
  <si>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</si>
  <si>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</si>
  <si>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</si>
  <si>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</si>
  <si>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</si>
  <si>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</si>
  <si>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</si>
  <si>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</si>
  <si>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</si>
  <si>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</si>
  <si>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</si>
  <si>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</si>
  <si>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</si>
  <si>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</si>
  <si>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</si>
  <si>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</si>
  <si>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</si>
  <si>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</si>
  <si>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</si>
  <si>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</si>
  <si>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</si>
  <si>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</si>
  <si>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</si>
  <si>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</si>
  <si>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</si>
  <si>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</si>
  <si>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</si>
  <si>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</si>
  <si>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</si>
  <si>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</si>
  <si>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</si>
  <si>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</si>
  <si>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</si>
  <si>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</si>
  <si>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</si>
  <si>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</si>
  <si>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</si>
  <si>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</si>
  <si>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</si>
  <si>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</si>
  <si>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</si>
  <si>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</si>
  <si>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</si>
  <si>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</si>
  <si>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</si>
  <si>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</si>
  <si>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</si>
  <si>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</si>
  <si>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</si>
  <si>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</si>
  <si>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</si>
  <si>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</si>
  <si>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</si>
  <si>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</si>
  <si>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</si>
  <si>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</si>
  <si>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</si>
  <si>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</si>
  <si>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</si>
  <si>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</si>
  <si>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</si>
  <si>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</si>
  <si>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</si>
  <si>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</si>
  <si>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</si>
  <si>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</si>
  <si>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</si>
  <si>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</si>
  <si>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</si>
  <si>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</si>
  <si>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</si>
  <si>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</si>
  <si>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</si>
  <si>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</si>
  <si>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</si>
  <si>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</si>
  <si>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</si>
  <si>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</si>
  <si>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</si>
  <si>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</si>
  <si>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</si>
  <si>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</si>
  <si>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</si>
  <si>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</si>
  <si>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</si>
  <si>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</si>
  <si>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</si>
  <si>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</si>
  <si>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</si>
  <si>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</si>
  <si>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</si>
  <si>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</si>
  <si>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</si>
  <si>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</si>
  <si>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</si>
  <si>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</si>
  <si>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</si>
  <si>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</si>
  <si>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</si>
  <si>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</si>
  <si>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</si>
  <si>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</si>
  <si>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</si>
  <si>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</si>
  <si>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</si>
  <si>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</si>
  <si>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</si>
  <si>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</si>
  <si>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</si>
  <si>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</si>
  <si>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</si>
  <si>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</si>
  <si>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</si>
  <si>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</si>
  <si>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</si>
  <si>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</si>
  <si>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</si>
  <si>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</si>
  <si>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</si>
  <si>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</si>
  <si>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</si>
  <si>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</si>
  <si>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</si>
  <si>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</si>
  <si>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</si>
  <si>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</si>
  <si>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</si>
  <si>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</si>
  <si>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</si>
  <si>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</si>
  <si>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</si>
  <si>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</si>
  <si>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</si>
  <si>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</si>
  <si>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</si>
  <si>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</si>
  <si>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</si>
  <si>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</si>
  <si>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</si>
  <si>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</si>
  <si>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</si>
  <si>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</si>
  <si>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</si>
  <si>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</si>
  <si>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</si>
  <si>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</si>
  <si>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</si>
  <si>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</si>
  <si>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</si>
  <si>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</si>
  <si>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</si>
  <si>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</si>
  <si>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</si>
  <si>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</si>
  <si>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</si>
  <si>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</si>
  <si>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</si>
  <si>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</si>
  <si>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</si>
  <si>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</si>
  <si>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</si>
  <si>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</si>
  <si>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</si>
  <si>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</si>
  <si>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</si>
  <si>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</si>
  <si>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</si>
  <si>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</si>
  <si>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</si>
  <si>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</si>
  <si>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</si>
  <si>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</si>
  <si>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</si>
  <si>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</si>
  <si>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</si>
  <si>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</si>
  <si>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</si>
  <si>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</si>
  <si>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</si>
  <si>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</si>
  <si>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</si>
  <si>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</si>
  <si>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</si>
  <si>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</si>
  <si>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</si>
  <si>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</si>
  <si>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</si>
  <si>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</si>
  <si>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</si>
  <si>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</si>
  <si>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</si>
  <si>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</si>
  <si>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</si>
  <si>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</si>
  <si>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</si>
  <si>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</si>
  <si>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</si>
  <si>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</si>
  <si>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</si>
  <si>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</si>
  <si>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</si>
  <si>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</si>
  <si>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</si>
  <si>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</si>
  <si>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</si>
  <si>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</si>
  <si>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</si>
  <si>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</si>
  <si>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</si>
  <si>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</si>
  <si>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</si>
  <si>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</si>
  <si>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</si>
  <si>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</si>
  <si>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</si>
  <si>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</si>
  <si>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</si>
  <si>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</si>
  <si>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</si>
  <si>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</si>
  <si>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</si>
  <si>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</si>
  <si>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</si>
  <si>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</si>
  <si>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</si>
  <si>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</si>
  <si>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</si>
  <si>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</si>
  <si>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</si>
  <si>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</si>
  <si>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</si>
  <si>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</si>
  <si>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</si>
  <si>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</si>
  <si>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</si>
  <si>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</si>
  <si>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</si>
  <si>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</si>
  <si>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</si>
  <si>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</si>
  <si>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</si>
  <si>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</si>
  <si>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</si>
  <si>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</si>
  <si>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</si>
  <si>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</si>
  <si>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</si>
  <si>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</si>
  <si>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</si>
  <si>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</si>
  <si>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</si>
  <si>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</si>
  <si>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</si>
  <si>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</si>
  <si>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</si>
  <si>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</si>
  <si>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</si>
  <si>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</si>
  <si>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</si>
  <si>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</si>
  <si>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</si>
  <si>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</si>
  <si>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</si>
  <si>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</si>
  <si>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</si>
  <si>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</si>
  <si>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</si>
  <si>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</si>
  <si>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</si>
  <si>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</si>
  <si>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</si>
  <si>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</si>
  <si>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</si>
  <si>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</si>
  <si>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</si>
  <si>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</si>
  <si>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</si>
  <si>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</si>
  <si>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</si>
  <si>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</si>
  <si>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</si>
  <si>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</si>
  <si>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</si>
  <si>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</si>
  <si>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</si>
  <si>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</si>
  <si>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</si>
  <si>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</si>
  <si>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</si>
  <si>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</si>
  <si>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</si>
  <si>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</si>
  <si>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</si>
  <si>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</si>
  <si>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</si>
  <si>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</si>
  <si>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</si>
  <si>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</si>
  <si>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</si>
  <si>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</si>
  <si>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</si>
  <si>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</si>
  <si>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</si>
  <si>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</si>
  <si>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</si>
  <si>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</si>
  <si>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</si>
  <si>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</si>
  <si>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</si>
  <si>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</si>
  <si>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</si>
  <si>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</si>
  <si>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</si>
  <si>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</si>
  <si>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</si>
  <si>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</si>
  <si>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</si>
  <si>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</si>
  <si>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</si>
  <si>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</si>
  <si>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</si>
  <si>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</si>
  <si>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</si>
  <si>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</si>
  <si>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</si>
  <si>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</si>
  <si>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</si>
  <si>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</si>
  <si>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</si>
  <si>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</si>
  <si>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</si>
  <si>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</si>
  <si>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</si>
  <si>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</si>
  <si>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</si>
  <si>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</si>
  <si>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</si>
  <si>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</si>
  <si>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</si>
  <si>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</si>
  <si>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</si>
  <si>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</si>
  <si>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</si>
  <si>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</si>
  <si>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</si>
  <si>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</si>
  <si>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</si>
  <si>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</si>
  <si>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</si>
  <si>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</si>
  <si>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</si>
  <si>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</si>
  <si>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</si>
  <si>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</si>
  <si>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</si>
  <si>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</si>
  <si>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</si>
  <si>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</si>
  <si>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</si>
  <si>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</si>
  <si>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</si>
  <si>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</si>
  <si>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</si>
  <si>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</si>
  <si>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</si>
  <si>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</si>
  <si>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</si>
  <si>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</si>
  <si>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</si>
  <si>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</si>
  <si>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</si>
  <si>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</si>
  <si>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</si>
  <si>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</si>
  <si>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</si>
  <si>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</si>
  <si>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</si>
  <si>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</si>
  <si>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</si>
  <si>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</si>
  <si>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</si>
  <si>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</si>
  <si>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</si>
  <si>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</si>
  <si>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</si>
  <si>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</si>
  <si>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</si>
  <si>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</si>
  <si>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</si>
  <si>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</si>
  <si>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</si>
  <si>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</si>
  <si>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</si>
  <si>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</si>
  <si>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</si>
  <si>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</si>
  <si>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</si>
  <si>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</si>
  <si>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</si>
  <si>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</si>
  <si>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</si>
  <si>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</si>
  <si>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</si>
  <si>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</si>
  <si>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</si>
  <si>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</si>
  <si>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</si>
  <si>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</si>
  <si>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</si>
  <si>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</si>
  <si>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</si>
  <si>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</si>
  <si>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</si>
  <si>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</si>
  <si>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</si>
  <si>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</si>
  <si>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</si>
  <si>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</si>
  <si>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</si>
  <si>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</si>
  <si>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</si>
  <si>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</si>
  <si>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</si>
  <si>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</si>
  <si>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</si>
  <si>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</si>
  <si>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</si>
  <si>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</si>
  <si>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</si>
  <si>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</si>
  <si>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</si>
  <si>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</si>
  <si>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</si>
  <si>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</si>
  <si>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</si>
  <si>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</si>
  <si>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</si>
  <si>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</si>
  <si>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</si>
  <si>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</si>
  <si>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</si>
  <si>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</si>
  <si>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</si>
  <si>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</si>
  <si>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</si>
  <si>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</si>
  <si>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</si>
  <si>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</si>
  <si>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</si>
  <si>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</si>
  <si>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</si>
  <si>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</si>
  <si>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</si>
  <si>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</si>
  <si>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</si>
  <si>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</si>
  <si>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</si>
  <si>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</si>
  <si>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</si>
  <si>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</si>
  <si>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</si>
  <si>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</si>
  <si>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</si>
  <si>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</si>
  <si>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</si>
  <si>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</si>
  <si>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</si>
  <si>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</si>
  <si>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</si>
  <si>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</si>
  <si>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</si>
  <si>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</si>
  <si>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</si>
  <si>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</si>
  <si>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</si>
  <si>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</si>
  <si>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</si>
  <si>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</si>
  <si>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</si>
  <si>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</si>
  <si>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</si>
  <si>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</si>
  <si>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</si>
  <si>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</si>
  <si>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</si>
  <si>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</si>
  <si>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</si>
  <si>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</si>
  <si>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</si>
  <si>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</si>
  <si>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</si>
  <si>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</si>
  <si>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</si>
  <si>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</si>
  <si>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</si>
  <si>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</si>
  <si>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</si>
  <si>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</si>
  <si>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</si>
  <si>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</si>
  <si>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</si>
  <si>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</si>
  <si>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</si>
  <si>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</si>
  <si>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</si>
  <si>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</si>
  <si>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</si>
  <si>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</si>
  <si>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</si>
  <si>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</si>
  <si>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</si>
  <si>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</si>
  <si>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</si>
  <si>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</si>
  <si>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</si>
  <si>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</si>
  <si>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</si>
  <si>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</si>
  <si>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</si>
  <si>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</si>
  <si>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</si>
  <si>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</si>
  <si>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</si>
  <si>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</si>
  <si>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</si>
  <si>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</si>
  <si>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</si>
  <si>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</si>
  <si>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</si>
  <si>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</si>
  <si>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</si>
  <si>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</si>
  <si>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</si>
  <si>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</si>
  <si>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</si>
  <si>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</si>
  <si>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</si>
  <si>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</si>
  <si>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</si>
  <si>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</si>
  <si>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</si>
  <si>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</si>
  <si>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</si>
  <si>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</si>
  <si>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</si>
  <si>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</si>
  <si>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</si>
  <si>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</si>
  <si>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</si>
  <si>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</si>
  <si>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</si>
  <si>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</si>
  <si>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</si>
  <si>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</si>
  <si>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</si>
  <si>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</si>
  <si>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</si>
  <si>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</si>
  <si>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</si>
  <si>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</si>
  <si>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</si>
  <si>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</si>
  <si>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</si>
  <si>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</si>
  <si>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</si>
  <si>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</si>
  <si>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</si>
  <si>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</si>
  <si>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</si>
  <si>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</si>
  <si>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</si>
  <si>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</si>
  <si>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</si>
  <si>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</si>
  <si>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</si>
  <si>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</si>
  <si>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</si>
  <si>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</si>
  <si>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</si>
  <si>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</si>
  <si>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</si>
  <si>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</si>
  <si>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</si>
  <si>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</si>
  <si>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</si>
  <si>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</si>
  <si>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</si>
  <si>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</si>
  <si>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</si>
  <si>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</si>
  <si>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</si>
  <si>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</si>
  <si>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</si>
  <si>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</si>
  <si>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</si>
  <si>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</si>
  <si>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</si>
  <si>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</si>
  <si>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</si>
  <si>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</si>
  <si>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</si>
  <si>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</si>
  <si>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</si>
  <si>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</si>
  <si>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</si>
  <si>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</si>
  <si>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</si>
  <si>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</si>
  <si>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</si>
  <si>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</si>
  <si>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</si>
  <si>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</si>
  <si>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</si>
  <si>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</si>
  <si>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</si>
  <si>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</si>
  <si>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</si>
  <si>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</si>
  <si>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</si>
  <si>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</si>
  <si>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</si>
  <si>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</si>
  <si>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</si>
  <si>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</si>
  <si>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</si>
  <si>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</si>
  <si>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</si>
  <si>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</si>
  <si>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</si>
  <si>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</si>
  <si>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</si>
  <si>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</si>
  <si>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</si>
  <si>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</si>
  <si>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</si>
  <si>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</si>
  <si>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</si>
  <si>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</si>
  <si>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</si>
  <si>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</si>
  <si>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</si>
  <si>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</si>
  <si>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</si>
  <si>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</si>
  <si>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</si>
  <si>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</si>
  <si>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</si>
  <si>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</si>
  <si>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</si>
  <si>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</si>
  <si>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</si>
  <si>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</si>
  <si>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</si>
  <si>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</si>
  <si>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</si>
  <si>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</si>
  <si>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</si>
  <si>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</si>
  <si>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</si>
  <si>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</si>
  <si>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</si>
  <si>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</si>
  <si>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</si>
  <si>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</si>
  <si>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</si>
  <si>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</si>
  <si>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</si>
  <si>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</si>
  <si>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</si>
  <si>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</si>
  <si>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</si>
  <si>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</si>
  <si>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</si>
  <si>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</si>
  <si>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</si>
  <si>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</si>
  <si>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</si>
  <si>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</si>
  <si>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</si>
  <si>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</si>
  <si>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</si>
  <si>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</si>
  <si>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</si>
  <si>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</si>
  <si>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</si>
  <si>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</si>
  <si>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</si>
  <si>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</si>
  <si>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</si>
  <si>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</si>
  <si>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</si>
  <si>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</si>
  <si>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</si>
  <si>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</si>
  <si>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</si>
  <si>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</si>
  <si>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</si>
  <si>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</si>
  <si>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</si>
  <si>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</si>
  <si>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</si>
  <si>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</si>
  <si>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</si>
  <si>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</si>
  <si>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</si>
  <si>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</si>
  <si>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</si>
  <si>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</si>
  <si>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</si>
  <si>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</si>
  <si>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</si>
  <si>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</si>
  <si>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</si>
  <si>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</si>
  <si>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</si>
  <si>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</si>
  <si>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</si>
  <si>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</si>
  <si>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</si>
  <si>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</si>
  <si>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</si>
  <si>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</si>
  <si>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</si>
  <si>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</si>
  <si>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</si>
  <si>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</si>
  <si>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</si>
  <si>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</si>
  <si>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</si>
  <si>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</si>
  <si>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</si>
  <si>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</si>
  <si>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</si>
  <si>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</si>
  <si>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</si>
  <si>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</si>
  <si>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</si>
  <si>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</si>
  <si>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</si>
  <si>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</si>
  <si>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</si>
  <si>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</si>
  <si>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</si>
  <si>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</si>
  <si>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</si>
  <si>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</si>
  <si>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</si>
  <si>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</si>
  <si>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</si>
  <si>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</si>
  <si>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</si>
  <si>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</si>
  <si>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</si>
  <si>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</si>
  <si>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</si>
  <si>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</si>
  <si>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</si>
  <si>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</si>
  <si>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</si>
  <si>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</si>
  <si>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</si>
  <si>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</si>
  <si>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</si>
  <si>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</si>
  <si>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</si>
  <si>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</si>
  <si>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</si>
  <si>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</si>
  <si>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</si>
  <si>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</si>
  <si>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</si>
  <si>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</si>
  <si>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</si>
  <si>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</si>
  <si>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</si>
  <si>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</si>
  <si>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</si>
  <si>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</si>
  <si>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</si>
  <si>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</si>
  <si>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</si>
  <si>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</si>
  <si>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</si>
  <si>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</si>
  <si>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</si>
  <si>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</si>
  <si>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</si>
  <si>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</si>
  <si>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</si>
  <si>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</si>
  <si>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</si>
  <si>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</si>
  <si>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</si>
  <si>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</si>
  <si>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</si>
  <si>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</si>
  <si>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</si>
  <si>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</si>
  <si>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</si>
  <si>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</si>
  <si>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</si>
  <si>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</si>
  <si>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</si>
  <si>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</si>
  <si>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</si>
  <si>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</si>
  <si>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</si>
  <si>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</si>
  <si>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</si>
  <si>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</si>
  <si>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</si>
  <si>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</si>
  <si>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</si>
  <si>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</si>
  <si>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</si>
  <si>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</si>
  <si>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</si>
  <si>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</si>
  <si>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</si>
  <si>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</si>
  <si>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</si>
  <si>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</si>
  <si>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</si>
  <si>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</si>
  <si>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</si>
  <si>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</si>
  <si>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</si>
  <si>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</si>
  <si>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</si>
  <si>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</si>
  <si>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</si>
  <si>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</si>
  <si>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</si>
  <si>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</si>
  <si>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</si>
  <si>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</si>
  <si>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</si>
  <si>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</si>
  <si>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</si>
  <si>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</si>
  <si>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</si>
  <si>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</si>
  <si>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</si>
  <si>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</si>
  <si>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</si>
  <si>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</si>
  <si>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</si>
  <si>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</si>
  <si>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</si>
  <si>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</si>
  <si>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</si>
  <si>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</si>
  <si>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</si>
  <si>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</si>
  <si>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</si>
  <si>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</si>
  <si>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</si>
  <si>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</si>
  <si>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</si>
  <si>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</si>
  <si>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</si>
  <si>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</si>
  <si>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</si>
  <si>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</si>
  <si>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</si>
  <si>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</si>
  <si>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</si>
  <si>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</si>
  <si>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</si>
  <si>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</si>
  <si>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</si>
  <si>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</si>
  <si>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</si>
  <si>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</si>
  <si>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</si>
  <si>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</si>
  <si>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</si>
  <si>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</si>
  <si>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</si>
  <si>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</si>
  <si>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</si>
  <si>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</si>
  <si>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</si>
  <si>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</si>
  <si>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</si>
  <si>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</si>
  <si>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</si>
  <si>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</si>
  <si>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</si>
  <si>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</si>
  <si>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</si>
  <si>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</si>
  <si>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</si>
  <si>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</si>
  <si>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</si>
  <si>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</si>
  <si>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</si>
  <si>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</si>
  <si>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</si>
  <si>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</si>
  <si>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</si>
  <si>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</si>
  <si>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</si>
  <si>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</si>
  <si>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</si>
  <si>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</si>
  <si>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</si>
  <si>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</si>
  <si>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</si>
  <si>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</si>
  <si>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</si>
  <si>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</si>
  <si>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</si>
  <si>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</si>
  <si>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</si>
  <si>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</si>
  <si>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</si>
  <si>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</si>
  <si>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</si>
  <si>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</si>
  <si>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</si>
  <si>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</si>
  <si>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</si>
  <si>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</si>
  <si>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</si>
  <si>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</si>
  <si>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</si>
  <si>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</si>
  <si>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</si>
  <si>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</si>
  <si>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</si>
  <si>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</si>
  <si>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</si>
  <si>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</si>
  <si>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</si>
  <si>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</si>
  <si>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</si>
  <si>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</si>
  <si>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</si>
  <si>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</si>
  <si>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</si>
  <si>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</si>
  <si>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</si>
  <si>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</si>
  <si>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</si>
  <si>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</si>
  <si>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</si>
  <si>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</si>
  <si>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</si>
  <si>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</si>
  <si>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</si>
  <si>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</si>
  <si>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</si>
  <si>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</si>
  <si>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</si>
  <si>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</si>
  <si>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</si>
  <si>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</si>
  <si>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</si>
  <si>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</si>
  <si>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</si>
  <si>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</si>
  <si>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</si>
  <si>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</si>
  <si>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</si>
  <si>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</si>
  <si>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</si>
  <si>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</si>
  <si>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</si>
  <si>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</si>
  <si>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</si>
  <si>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</si>
  <si>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</si>
  <si>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</si>
  <si>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</si>
  <si>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</si>
  <si>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</si>
  <si>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</si>
  <si>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</si>
  <si>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</si>
  <si>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</si>
  <si>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</si>
  <si>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</si>
  <si>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</si>
  <si>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</si>
  <si>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</si>
  <si>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</si>
  <si>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</si>
  <si>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</si>
  <si>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</si>
  <si>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</si>
  <si>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</si>
  <si>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</si>
  <si>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</si>
  <si>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</si>
  <si>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</si>
  <si>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</si>
  <si>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</si>
  <si>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</si>
  <si>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</si>
  <si>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</si>
  <si>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</si>
  <si>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</si>
  <si>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</si>
  <si>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</si>
  <si>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</si>
  <si>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</si>
  <si>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</si>
  <si>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</si>
  <si>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</si>
  <si>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</si>
  <si>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</si>
  <si>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</si>
  <si>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</si>
  <si>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</si>
  <si>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</si>
  <si>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</si>
  <si>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</si>
  <si>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</si>
  <si>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</si>
  <si>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</si>
  <si>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</si>
  <si>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</si>
  <si>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</si>
  <si>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</si>
  <si>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</si>
  <si>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</si>
  <si>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</si>
  <si>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</si>
  <si>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</si>
  <si>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</si>
  <si>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</si>
  <si>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</si>
  <si>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</si>
  <si>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</si>
  <si>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</si>
  <si>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</si>
  <si>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</si>
  <si>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</si>
  <si>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</si>
  <si>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</si>
  <si>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</si>
  <si>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</si>
  <si>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</si>
  <si>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</si>
  <si>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</si>
  <si>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</si>
  <si>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</si>
  <si>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</si>
  <si>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</si>
  <si>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</si>
  <si>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</si>
  <si>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</si>
  <si>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</si>
  <si>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</si>
  <si>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</si>
  <si>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</si>
  <si>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</si>
  <si>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</si>
  <si>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</si>
  <si>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</si>
  <si>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</si>
  <si>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</si>
  <si>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</si>
  <si>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</si>
  <si>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</si>
  <si>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</si>
  <si>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</si>
  <si>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</si>
  <si>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</si>
  <si>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</si>
  <si>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</si>
  <si>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</si>
  <si>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</si>
  <si>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</si>
  <si>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</si>
  <si>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</si>
  <si>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</si>
  <si>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</si>
  <si>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</si>
  <si>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</si>
  <si>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</si>
  <si>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</si>
  <si>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</si>
  <si>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</si>
  <si>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</si>
  <si>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</si>
  <si>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</si>
  <si>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</si>
  <si>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</si>
  <si>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</si>
  <si>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</si>
  <si>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</si>
  <si>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</si>
  <si>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</si>
  <si>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</si>
  <si>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</si>
  <si>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</si>
  <si>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</si>
  <si>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</si>
  <si>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</si>
  <si>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</si>
  <si>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</si>
  <si>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</si>
  <si>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</si>
  <si>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</si>
  <si>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</si>
  <si>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</si>
  <si>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</si>
  <si>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</si>
  <si>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</si>
  <si>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</si>
  <si>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</si>
  <si>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</si>
  <si>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</si>
  <si>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</si>
  <si>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</si>
  <si>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</si>
  <si>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</si>
  <si>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</si>
  <si>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</si>
  <si>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</si>
  <si>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</si>
  <si>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</si>
  <si>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</si>
  <si>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</si>
  <si>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</si>
  <si>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</si>
  <si>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</si>
  <si>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</si>
  <si>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</si>
  <si>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</si>
  <si>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</si>
  <si>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</si>
  <si>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</si>
  <si>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</si>
  <si>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</si>
  <si>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</si>
  <si>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</si>
  <si>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</si>
  <si>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</si>
  <si>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</si>
  <si>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</si>
  <si>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</si>
  <si>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</si>
  <si>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</si>
  <si>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</si>
  <si>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</si>
  <si>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</si>
  <si>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</si>
  <si>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</si>
  <si>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</si>
  <si>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</si>
  <si>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</si>
  <si>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</si>
  <si>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</si>
  <si>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</si>
  <si>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</si>
  <si>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</si>
  <si>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</si>
  <si>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</si>
  <si>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</si>
  <si>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</si>
  <si>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</si>
  <si>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</si>
  <si>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</si>
  <si>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</si>
  <si>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</si>
  <si>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</si>
  <si>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</si>
  <si>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</si>
  <si>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</si>
  <si>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</si>
  <si>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</si>
  <si>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</si>
  <si>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</si>
  <si>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</si>
  <si>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</si>
  <si>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</si>
  <si>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</si>
  <si>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</si>
  <si>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</si>
  <si>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</si>
  <si>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</si>
  <si>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</si>
  <si>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</si>
  <si>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</si>
  <si>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</si>
  <si>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</si>
  <si>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</si>
  <si>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</si>
  <si>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</si>
  <si>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</si>
  <si>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</si>
  <si>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</si>
  <si>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</si>
  <si>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</si>
  <si>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</si>
  <si>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</si>
  <si>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</si>
  <si>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</si>
  <si>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</si>
  <si>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</si>
  <si>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</si>
  <si>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</si>
  <si>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</si>
  <si>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</si>
  <si>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</si>
  <si>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</si>
  <si>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</si>
  <si>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</si>
  <si>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</si>
  <si>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</si>
  <si>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</si>
  <si>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</si>
  <si>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</si>
  <si>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</si>
  <si>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</si>
  <si>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</si>
  <si>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</si>
  <si>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</si>
  <si>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</si>
  <si>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</si>
  <si>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</si>
  <si>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</si>
  <si>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</si>
  <si>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</si>
  <si>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</si>
  <si>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</si>
  <si>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</si>
  <si>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</si>
  <si>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</si>
  <si>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</si>
  <si>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</si>
  <si>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</si>
  <si>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</si>
  <si>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</si>
  <si>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</si>
  <si>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</si>
  <si>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</si>
  <si>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</si>
  <si>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</si>
  <si>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</si>
  <si>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</si>
  <si>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</si>
  <si>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</si>
  <si>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</si>
  <si>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</si>
  <si>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</si>
  <si>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</si>
  <si>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</si>
  <si>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</si>
  <si>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</si>
  <si>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</si>
  <si>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</si>
  <si>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</si>
  <si>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</si>
  <si>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</si>
  <si>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</si>
  <si>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</si>
  <si>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</si>
  <si>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</si>
  <si>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</si>
  <si>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</si>
  <si>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</si>
  <si>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</si>
  <si>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</si>
  <si>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</si>
  <si>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</si>
  <si>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</si>
  <si>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</si>
  <si>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</si>
  <si>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</si>
  <si>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</si>
  <si>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</si>
  <si>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</si>
  <si>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</si>
  <si>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</si>
  <si>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</si>
  <si>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</si>
  <si>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</si>
  <si>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</si>
  <si>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</si>
  <si>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</si>
  <si>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</si>
  <si>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</si>
  <si>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</si>
  <si>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</si>
  <si>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</si>
  <si>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</si>
  <si>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</si>
  <si>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</si>
  <si>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</si>
  <si>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</si>
  <si>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</si>
  <si>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</si>
  <si>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</si>
  <si>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</si>
  <si>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</si>
  <si>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</si>
  <si>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</si>
  <si>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</si>
  <si>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</si>
  <si>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</si>
  <si>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</si>
  <si>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</si>
  <si>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</si>
  <si>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</si>
  <si>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</si>
  <si>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</si>
  <si>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</si>
  <si>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</si>
  <si>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</si>
  <si>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</si>
  <si>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</si>
  <si>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</si>
  <si>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</si>
  <si>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</si>
  <si>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</si>
  <si>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</si>
  <si>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</si>
  <si>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</si>
  <si>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</si>
  <si>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</si>
  <si>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</si>
  <si>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</si>
  <si>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</si>
  <si>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</si>
  <si>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</si>
  <si>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</si>
  <si>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</si>
  <si>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</si>
  <si>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</si>
  <si>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</si>
  <si>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</si>
  <si>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</si>
  <si>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</si>
  <si>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</si>
  <si>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</si>
  <si>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</si>
  <si>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</si>
  <si>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</si>
  <si>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</si>
  <si>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</si>
  <si>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</si>
  <si>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</si>
  <si>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</si>
  <si>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</si>
  <si>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</si>
  <si>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</si>
  <si>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</si>
  <si>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</si>
  <si>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</si>
  <si>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</si>
  <si>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</si>
  <si>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</si>
  <si>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</si>
  <si>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</si>
  <si>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</si>
  <si>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</si>
  <si>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</si>
  <si>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</si>
  <si>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</si>
  <si>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</si>
  <si>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</si>
  <si>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</si>
  <si>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</si>
  <si>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</si>
  <si>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</si>
  <si>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</si>
  <si>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</si>
  <si>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</si>
  <si>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</si>
  <si>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</si>
  <si>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</si>
  <si>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</si>
  <si>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</si>
  <si>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</si>
  <si>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</si>
  <si>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</si>
  <si>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</si>
  <si>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</si>
  <si>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</si>
  <si>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</si>
  <si>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</si>
  <si>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</si>
  <si>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</si>
  <si>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</si>
  <si>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</si>
  <si>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</si>
  <si>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</si>
  <si>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</si>
  <si>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</si>
  <si>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</si>
  <si>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</si>
  <si>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</si>
  <si>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</si>
  <si>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</si>
  <si>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</si>
  <si>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</si>
  <si>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</si>
  <si>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</si>
  <si>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</si>
  <si>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</si>
  <si>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</si>
  <si>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</si>
  <si>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</si>
  <si>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</si>
  <si>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</si>
  <si>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</si>
  <si>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</si>
  <si>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</si>
  <si>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</si>
  <si>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</si>
  <si>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</si>
  <si>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</si>
  <si>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</si>
  <si>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</si>
  <si>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</si>
  <si>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</si>
  <si>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</si>
  <si>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</si>
  <si>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</si>
  <si>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</si>
  <si>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</si>
  <si>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</si>
  <si>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</si>
  <si>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</si>
  <si>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</si>
  <si>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</si>
  <si>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</si>
  <si>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</si>
  <si>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</si>
  <si>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</si>
  <si>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</si>
  <si>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</si>
  <si>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</si>
  <si>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</si>
  <si>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</si>
  <si>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</si>
  <si>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</si>
  <si>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</si>
  <si>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</si>
  <si>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</si>
  <si>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</si>
  <si>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</si>
  <si>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</si>
  <si>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</si>
  <si>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</si>
  <si>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</si>
  <si>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</si>
  <si>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</si>
  <si>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</si>
  <si>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</si>
  <si>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</si>
  <si>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</si>
  <si>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</si>
  <si>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</si>
  <si>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</si>
  <si>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</si>
  <si>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</si>
  <si>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</si>
  <si>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</si>
  <si>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</si>
  <si>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</si>
  <si>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</si>
  <si>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</si>
  <si>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</si>
  <si>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</si>
  <si>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</si>
  <si>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</si>
  <si>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</si>
  <si>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</si>
  <si>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</si>
  <si>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</si>
  <si>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</si>
  <si>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</si>
  <si>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</si>
  <si>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</si>
  <si>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</si>
  <si>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</si>
  <si>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</si>
  <si>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</si>
  <si>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</si>
  <si>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</si>
  <si>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</si>
  <si>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</si>
  <si>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</si>
  <si>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</si>
  <si>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</si>
  <si>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</si>
  <si>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</si>
  <si>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</si>
  <si>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</si>
  <si>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</si>
  <si>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</si>
  <si>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</si>
  <si>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</si>
  <si>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</si>
  <si>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</si>
  <si>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</si>
  <si>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</si>
  <si>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</si>
  <si>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</si>
  <si>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</si>
  <si>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</si>
  <si>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</si>
  <si>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</si>
  <si>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</si>
  <si>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</si>
  <si>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</si>
  <si>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</si>
  <si>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</si>
  <si>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</si>
  <si>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</si>
  <si>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</si>
  <si>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</si>
  <si>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</si>
  <si>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</si>
  <si>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</si>
  <si>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</si>
  <si>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</si>
  <si>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</si>
  <si>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</si>
  <si>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</si>
  <si>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</si>
  <si>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</si>
  <si>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</si>
  <si>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</si>
  <si>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</si>
  <si>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</si>
  <si>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</si>
  <si>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</si>
  <si>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</si>
  <si>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</si>
  <si>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</si>
  <si>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</si>
  <si>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</si>
  <si>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</si>
  <si>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</si>
  <si>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</si>
  <si>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</si>
  <si>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</si>
  <si>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</si>
  <si>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</si>
  <si>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</si>
  <si>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</si>
  <si>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</si>
  <si>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</si>
  <si>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</si>
  <si>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</si>
  <si>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</si>
  <si>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</si>
  <si>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</si>
  <si>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</si>
  <si>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</si>
  <si>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</si>
  <si>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</si>
  <si>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</si>
  <si>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</si>
  <si>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</si>
  <si>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</si>
  <si>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</si>
  <si>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</si>
  <si>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</si>
  <si>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</si>
  <si>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</si>
  <si>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</si>
  <si>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</si>
  <si>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</si>
  <si>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</si>
  <si>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</si>
  <si>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</si>
  <si>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</si>
  <si>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</si>
  <si>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</si>
  <si>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</si>
  <si>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</si>
  <si>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</si>
  <si>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</si>
  <si>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</si>
  <si>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</si>
  <si>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</si>
  <si>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</si>
  <si>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</si>
  <si>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</si>
  <si>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</si>
  <si>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</si>
  <si>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</si>
  <si>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</si>
  <si>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</si>
  <si>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</si>
  <si>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</si>
  <si>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</si>
  <si>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</si>
  <si>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</si>
  <si>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</si>
  <si>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</si>
  <si>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</si>
  <si>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</si>
  <si>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</si>
  <si>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</si>
  <si>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</si>
  <si>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</si>
  <si>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</si>
  <si>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</si>
  <si>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</si>
  <si>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</si>
  <si>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</si>
  <si>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</si>
  <si>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</si>
  <si>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</si>
  <si>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</si>
  <si>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</si>
  <si>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</si>
  <si>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</si>
  <si>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</si>
  <si>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</si>
  <si>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</si>
  <si>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</si>
  <si>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</si>
  <si>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</si>
  <si>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</si>
  <si>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</si>
  <si>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</si>
  <si>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</si>
  <si>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</si>
  <si>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</si>
  <si>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</si>
  <si>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</si>
  <si>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</si>
  <si>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</si>
  <si>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</si>
  <si>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</si>
  <si>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</si>
  <si>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</si>
  <si>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</si>
  <si>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</si>
  <si>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</si>
  <si>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</si>
  <si>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</si>
  <si>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</si>
  <si>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</si>
  <si>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</si>
  <si>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</si>
  <si>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</si>
  <si>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</si>
  <si>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</si>
  <si>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</si>
  <si>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</si>
  <si>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</si>
  <si>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</si>
  <si>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</si>
  <si>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</si>
  <si>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</si>
  <si>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</si>
  <si>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</si>
  <si>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</si>
  <si>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</si>
  <si>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</si>
  <si>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</si>
  <si>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</si>
  <si>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</si>
  <si>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</si>
  <si>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</si>
  <si>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</si>
  <si>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</si>
  <si>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</si>
  <si>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</si>
  <si>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</si>
  <si>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</si>
  <si>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</si>
  <si>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</si>
  <si>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</si>
  <si>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</si>
  <si>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</si>
  <si>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</si>
  <si>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</si>
  <si>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</si>
  <si>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</si>
  <si>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</si>
  <si>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</si>
  <si>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</si>
  <si>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</si>
  <si>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</si>
  <si>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</si>
  <si>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</si>
  <si>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</si>
  <si>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</si>
  <si>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</si>
  <si>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</si>
  <si>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</si>
  <si>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</si>
  <si>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</si>
  <si>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</si>
  <si>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</si>
  <si>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</si>
  <si>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</si>
  <si>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</si>
  <si>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</si>
  <si>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</si>
  <si>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</si>
  <si>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</si>
  <si>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</si>
  <si>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</si>
  <si>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</si>
  <si>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</si>
  <si>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</si>
  <si>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</si>
  <si>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</si>
  <si>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</si>
  <si>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</si>
  <si>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</si>
  <si>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</si>
  <si>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</si>
  <si>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</si>
  <si>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</si>
  <si>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</si>
  <si>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</si>
  <si>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</si>
  <si>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</si>
  <si>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</si>
  <si>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</si>
  <si>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</si>
  <si>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</si>
  <si>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</si>
  <si>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</si>
  <si>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</si>
  <si>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</si>
  <si>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</si>
  <si>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</si>
  <si>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</si>
  <si>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</si>
  <si>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</si>
  <si>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</si>
  <si>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</si>
  <si>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</si>
  <si>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</si>
  <si>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</si>
  <si>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</si>
  <si>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</si>
  <si>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</si>
  <si>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</si>
  <si>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</si>
  <si>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</si>
  <si>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</si>
  <si>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</si>
  <si>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</si>
  <si>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</si>
  <si>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</si>
  <si>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</si>
  <si>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</si>
  <si>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</si>
  <si>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</si>
  <si>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</si>
  <si>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</si>
  <si>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</si>
  <si>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</si>
  <si>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</si>
  <si>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</si>
  <si>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</si>
  <si>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</si>
  <si>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</si>
  <si>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</si>
  <si>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</si>
  <si>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</si>
  <si>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</si>
  <si>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</si>
  <si>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</si>
  <si>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</si>
  <si>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</si>
  <si>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</si>
  <si>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</si>
  <si>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</si>
  <si>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</si>
  <si>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</si>
  <si>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</si>
  <si>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</si>
  <si>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</si>
  <si>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</si>
  <si>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</si>
  <si>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</si>
  <si>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</si>
  <si>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</si>
  <si>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</si>
  <si>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</si>
  <si>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</si>
  <si>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</si>
  <si>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</si>
  <si>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</si>
  <si>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</si>
  <si>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</si>
  <si>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</si>
  <si>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</si>
  <si>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</si>
  <si>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</si>
  <si>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</si>
  <si>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</si>
  <si>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</si>
  <si>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</si>
  <si>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</si>
  <si>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</si>
  <si>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</si>
  <si>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</si>
  <si>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</si>
  <si>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</si>
  <si>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</si>
  <si>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</si>
  <si>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</si>
  <si>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</si>
  <si>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</si>
  <si>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</si>
  <si>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</si>
  <si>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</si>
  <si>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</si>
  <si>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</si>
  <si>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</si>
  <si>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</si>
  <si>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</si>
  <si>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</si>
  <si>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</si>
  <si>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</si>
  <si>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</si>
  <si>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</si>
  <si>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</si>
  <si>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</si>
  <si>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</si>
  <si>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</si>
  <si>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</si>
  <si>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</si>
  <si>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</si>
  <si>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</si>
  <si>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</si>
  <si>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</si>
  <si>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</si>
  <si>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</si>
  <si>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</si>
  <si>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</si>
  <si>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</si>
  <si>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</si>
  <si>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</si>
  <si>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</si>
  <si>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</si>
  <si>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</si>
  <si>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</si>
  <si>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</si>
  <si>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</si>
  <si>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</si>
  <si>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</si>
  <si>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</si>
  <si>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</si>
  <si>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</si>
  <si>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</si>
  <si>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</si>
  <si>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</si>
  <si>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</si>
  <si>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</si>
  <si>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</si>
  <si>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</si>
  <si>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</si>
  <si>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</si>
  <si>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</si>
  <si>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</si>
  <si>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</si>
  <si>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</si>
  <si>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</si>
  <si>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</si>
  <si>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</si>
  <si>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</si>
  <si>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</si>
  <si>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</si>
  <si>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</si>
  <si>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</si>
  <si>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</si>
  <si>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</si>
  <si>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</si>
  <si>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</si>
  <si>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</si>
  <si>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</si>
  <si>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</si>
  <si>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</si>
  <si>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</si>
  <si>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</si>
  <si>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</si>
  <si>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</si>
  <si>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</si>
  <si>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</si>
  <si>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</si>
  <si>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</si>
  <si>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</si>
  <si>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</si>
  <si>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</si>
  <si>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</si>
  <si>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</si>
  <si>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</si>
  <si>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</si>
  <si>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</si>
  <si>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</si>
  <si>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</si>
  <si>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</si>
  <si>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</si>
  <si>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</si>
  <si>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</si>
  <si>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</si>
  <si>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</si>
  <si>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</si>
  <si>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</si>
  <si>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</si>
  <si>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</si>
  <si>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</si>
  <si>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</si>
  <si>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</si>
  <si>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</si>
  <si>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</si>
  <si>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</si>
  <si>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</si>
  <si>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</si>
  <si>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</si>
  <si>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</si>
  <si>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</si>
  <si>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</si>
  <si>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</si>
  <si>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</si>
  <si>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</si>
  <si>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</si>
  <si>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</si>
  <si>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</si>
  <si>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</si>
  <si>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</si>
  <si>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</si>
  <si>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</si>
  <si>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</si>
  <si>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</si>
  <si>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</si>
  <si>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</si>
  <si>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</si>
  <si>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</si>
  <si>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</si>
  <si>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</si>
  <si>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</si>
  <si>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</si>
  <si>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</si>
  <si>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</si>
  <si>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</si>
  <si>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</si>
  <si>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</si>
  <si>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</si>
  <si>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</si>
  <si>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</si>
  <si>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</si>
  <si>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</si>
  <si>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</si>
  <si>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</si>
  <si>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</si>
  <si>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</si>
  <si>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</si>
  <si>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</si>
  <si>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</si>
  <si>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</si>
  <si>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</si>
  <si>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</si>
  <si>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</si>
  <si>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</si>
  <si>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</si>
  <si>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</si>
  <si>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</si>
  <si>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</si>
  <si>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</si>
  <si>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</si>
  <si>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</si>
  <si>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</si>
  <si>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</si>
  <si>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</si>
  <si>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</si>
  <si>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</si>
  <si>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</si>
  <si>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</si>
  <si>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</si>
  <si>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</si>
  <si>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</si>
  <si>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</si>
  <si>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</si>
  <si>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</si>
  <si>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</si>
  <si>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</si>
  <si>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</si>
  <si>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</si>
  <si>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</si>
  <si>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</si>
  <si>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</si>
  <si>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</si>
  <si>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</si>
  <si>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</si>
  <si>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</si>
  <si>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</si>
  <si>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</si>
  <si>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</si>
  <si>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</si>
  <si>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</si>
  <si>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</si>
  <si>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</si>
  <si>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</si>
  <si>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</si>
  <si>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</si>
  <si>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</si>
  <si>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</si>
  <si>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</si>
  <si>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</si>
  <si>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</si>
  <si>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</si>
  <si>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</si>
  <si>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</si>
  <si>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</si>
  <si>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</si>
  <si>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</si>
  <si>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</si>
  <si>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</si>
  <si>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</si>
  <si>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</si>
  <si>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</si>
  <si>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</si>
  <si>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</si>
  <si>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</si>
  <si>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</si>
  <si>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</si>
  <si>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</si>
  <si>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</si>
  <si>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</si>
  <si>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</si>
  <si>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</si>
  <si>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</si>
  <si>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</si>
  <si>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</si>
  <si>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</si>
  <si>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</si>
  <si>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</si>
  <si>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</si>
  <si>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</si>
  <si>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</si>
  <si>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</si>
  <si>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</si>
  <si>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</si>
  <si>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</si>
  <si>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</si>
  <si>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</si>
  <si>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</si>
  <si>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</si>
  <si>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</si>
  <si>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</si>
  <si>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</si>
  <si>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</si>
  <si>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</si>
  <si>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</si>
  <si>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</si>
  <si>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</si>
  <si>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</si>
  <si>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</si>
  <si>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</si>
  <si>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</si>
  <si>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</si>
  <si>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</si>
  <si>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</si>
  <si>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</si>
  <si>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</si>
  <si>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</si>
  <si>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</si>
  <si>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</si>
  <si>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</si>
  <si>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</si>
  <si>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</si>
  <si>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</si>
  <si>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</si>
  <si>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</si>
  <si>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</si>
  <si>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</si>
  <si>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</si>
  <si>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</si>
  <si>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</si>
  <si>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</si>
  <si>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</si>
  <si>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</si>
  <si>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</si>
  <si>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</si>
  <si>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</si>
  <si>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</si>
  <si>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</si>
  <si>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</si>
  <si>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</si>
  <si>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</si>
  <si>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</si>
  <si>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</si>
  <si>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</si>
  <si>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</si>
  <si>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</si>
  <si>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</si>
  <si>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</si>
  <si>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</si>
  <si>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</si>
  <si>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</si>
  <si>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</si>
  <si>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</si>
  <si>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</si>
  <si>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</si>
  <si>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</si>
  <si>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</si>
  <si>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</si>
  <si>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</si>
  <si>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</si>
  <si>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</si>
  <si>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</si>
  <si>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</si>
  <si>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</si>
  <si>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</si>
  <si>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</si>
  <si>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</si>
  <si>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</si>
  <si>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</si>
  <si>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</si>
  <si>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</si>
  <si>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</si>
  <si>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</si>
  <si>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</si>
  <si>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</si>
  <si>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</si>
  <si>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</si>
  <si>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</si>
  <si>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</si>
  <si>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</si>
  <si>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</si>
  <si>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</si>
  <si>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</si>
  <si>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</si>
  <si>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</si>
  <si>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</si>
  <si>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</si>
  <si>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</si>
  <si>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</si>
  <si>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</si>
  <si>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</si>
  <si>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</si>
  <si>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</si>
  <si>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</si>
  <si>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</si>
  <si>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</si>
  <si>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</si>
  <si>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</si>
  <si>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</si>
  <si>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</si>
  <si>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</si>
  <si>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</si>
  <si>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</si>
  <si>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</si>
  <si>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</si>
  <si>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</si>
  <si>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</si>
  <si>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</si>
  <si>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</si>
  <si>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</si>
  <si>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</si>
  <si>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</si>
  <si>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</si>
  <si>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</si>
  <si>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</si>
  <si>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</si>
  <si>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</si>
  <si>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</si>
  <si>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</si>
  <si>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</si>
  <si>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</si>
  <si>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</si>
  <si>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</si>
  <si>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</si>
  <si>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</si>
  <si>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</si>
  <si>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</si>
  <si>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</si>
  <si>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</si>
  <si>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</si>
  <si>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</si>
  <si>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</si>
  <si>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</si>
  <si>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</si>
  <si>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</si>
  <si>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</si>
  <si>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</si>
  <si>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</si>
  <si>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</si>
  <si>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</si>
  <si>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</si>
  <si>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</si>
  <si>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</si>
  <si>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</si>
  <si>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</si>
  <si>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</si>
  <si>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</si>
  <si>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</si>
  <si>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</si>
  <si>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</si>
  <si>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</si>
  <si>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</si>
  <si>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</si>
  <si>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</si>
  <si>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</si>
  <si>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</si>
  <si>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</si>
  <si>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</si>
  <si>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</si>
  <si>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</si>
  <si>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</si>
  <si>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</si>
  <si>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</si>
  <si>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</si>
  <si>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</si>
  <si>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</si>
  <si>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</si>
  <si>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</si>
  <si>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</si>
  <si>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</si>
  <si>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</si>
  <si>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</si>
  <si>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</si>
  <si>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</si>
  <si>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</si>
  <si>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</si>
  <si>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</si>
  <si>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</si>
  <si>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</si>
  <si>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</si>
  <si>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</si>
  <si>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</si>
  <si>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</si>
  <si>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</si>
  <si>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</si>
  <si>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</si>
  <si>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</si>
  <si>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</si>
  <si>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</si>
  <si>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</si>
  <si>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</si>
  <si>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</si>
  <si>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</si>
  <si>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</si>
  <si>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</si>
  <si>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</si>
  <si>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</si>
  <si>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</si>
  <si>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</si>
  <si>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</si>
  <si>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</si>
  <si>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</si>
  <si>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</si>
  <si>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</si>
  <si>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</si>
  <si>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</si>
  <si>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</si>
  <si>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</si>
  <si>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</si>
  <si>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</si>
  <si>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</si>
  <si>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</si>
  <si>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</si>
  <si>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</si>
  <si>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</si>
  <si>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</si>
  <si>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</si>
  <si>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</si>
  <si>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</si>
  <si>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</si>
  <si>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</si>
  <si>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</si>
  <si>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</si>
  <si>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</si>
  <si>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</si>
  <si>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</si>
  <si>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</si>
  <si>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</si>
  <si>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</si>
  <si>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</si>
  <si>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</si>
  <si>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</si>
  <si>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</si>
  <si>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</si>
  <si>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</si>
  <si>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</si>
  <si>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</si>
  <si>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</si>
  <si>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</si>
  <si>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</si>
  <si>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</si>
  <si>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</si>
  <si>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</si>
  <si>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</si>
  <si>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</si>
  <si>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</si>
  <si>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</si>
  <si>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</si>
  <si>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</si>
  <si>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</si>
  <si>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</si>
  <si>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</si>
  <si>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</si>
  <si>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</si>
  <si>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</si>
  <si>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</si>
  <si>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</si>
  <si>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</si>
  <si>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</si>
  <si>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</si>
  <si>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</si>
  <si>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</si>
  <si>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</si>
  <si>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</si>
  <si>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</si>
  <si>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</si>
  <si>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</si>
  <si>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</si>
  <si>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</si>
  <si>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</si>
  <si>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</si>
  <si>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</si>
  <si>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</si>
  <si>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</si>
  <si>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</si>
  <si>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</si>
  <si>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</si>
  <si>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</si>
  <si>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</si>
  <si>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</si>
  <si>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</si>
  <si>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</si>
  <si>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</si>
  <si>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</si>
  <si>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</si>
  <si>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</si>
  <si>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</si>
  <si>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</si>
  <si>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</si>
  <si>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</si>
  <si>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</si>
  <si>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</si>
  <si>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</si>
  <si>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</si>
  <si>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</si>
  <si>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</si>
  <si>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</si>
  <si>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</si>
  <si>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</si>
  <si>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</si>
  <si>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</si>
  <si>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</si>
  <si>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</si>
  <si>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</si>
  <si>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</si>
  <si>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</si>
  <si>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</si>
  <si>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</si>
  <si>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</si>
  <si>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</si>
  <si>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</si>
  <si>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</si>
  <si>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</si>
  <si>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</si>
  <si>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</si>
  <si>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</si>
  <si>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</si>
  <si>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</si>
  <si>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</si>
  <si>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</si>
  <si>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</si>
  <si>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</si>
  <si>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</si>
  <si>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</si>
  <si>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</si>
  <si>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</si>
  <si>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</si>
  <si>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</si>
  <si>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</si>
  <si>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</si>
  <si>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</si>
  <si>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</si>
  <si>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</si>
  <si>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</si>
  <si>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</si>
  <si>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</si>
  <si>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</si>
  <si>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</si>
  <si>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</si>
  <si>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</si>
  <si>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</si>
  <si>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</si>
  <si>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</si>
  <si>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</si>
  <si>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</si>
  <si>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</si>
  <si>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</si>
  <si>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</si>
  <si>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</si>
  <si>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</si>
  <si>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</si>
  <si>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</si>
  <si>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</si>
  <si>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</si>
  <si>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</si>
  <si>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</si>
  <si>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</si>
  <si>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</si>
  <si>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</si>
  <si>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</si>
  <si>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</si>
  <si>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</si>
  <si>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</si>
  <si>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</si>
  <si>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</si>
  <si>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</si>
  <si>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</si>
  <si>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</si>
  <si>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</si>
  <si>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</si>
  <si>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</si>
  <si>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</si>
  <si>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</si>
  <si>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</si>
  <si>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</si>
  <si>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</si>
  <si>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</si>
  <si>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</si>
  <si>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</si>
  <si>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</si>
  <si>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</si>
  <si>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</si>
  <si>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</si>
  <si>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</si>
  <si>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</si>
  <si>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</si>
  <si>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</si>
  <si>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</si>
  <si>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</si>
  <si>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</si>
  <si>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</si>
  <si>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</si>
  <si>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</si>
  <si>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</si>
  <si>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</si>
  <si>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</si>
  <si>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</si>
  <si>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</si>
  <si>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</si>
  <si>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</si>
  <si>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</si>
  <si>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</si>
  <si>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</si>
  <si>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</si>
  <si>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</si>
  <si>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</si>
  <si>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</si>
  <si>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</si>
  <si>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</si>
  <si>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</si>
  <si>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</si>
  <si>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</si>
  <si>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</si>
  <si>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</si>
  <si>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</si>
  <si>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</si>
  <si>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</si>
  <si>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</si>
  <si>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</si>
  <si>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</si>
  <si>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</si>
  <si>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</si>
  <si>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</si>
  <si>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</si>
  <si>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</si>
  <si>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</si>
  <si>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</si>
  <si>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</si>
  <si>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</si>
  <si>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</si>
  <si>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</si>
  <si>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</si>
  <si>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</si>
  <si>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</si>
  <si>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</si>
  <si>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</si>
  <si>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</si>
  <si>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</si>
  <si>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</si>
  <si>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</si>
  <si>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</si>
  <si>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</si>
  <si>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</si>
  <si>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</si>
  <si>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</si>
  <si>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</si>
  <si>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</si>
  <si>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</si>
  <si>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</si>
  <si>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</si>
  <si>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</si>
  <si>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</si>
  <si>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</si>
  <si>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</si>
  <si>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</si>
  <si>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</si>
  <si>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</si>
  <si>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</si>
  <si>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</si>
  <si>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</si>
  <si>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</si>
  <si>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</si>
  <si>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</si>
  <si>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</si>
  <si>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</si>
  <si>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</si>
  <si>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</si>
  <si>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</si>
  <si>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</si>
  <si>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</si>
  <si>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</si>
  <si>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</si>
  <si>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</si>
  <si>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</si>
  <si>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</si>
  <si>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</si>
  <si>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</si>
  <si>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</si>
  <si>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</si>
  <si>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</si>
  <si>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</si>
  <si>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</si>
  <si>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</si>
  <si>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</si>
  <si>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</si>
  <si>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</si>
  <si>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</si>
  <si>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</si>
  <si>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</si>
  <si>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</si>
  <si>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</si>
  <si>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</si>
  <si>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</si>
  <si>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</si>
  <si>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</si>
  <si>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</si>
  <si>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</si>
  <si>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</si>
  <si>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</si>
  <si>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</si>
  <si>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</si>
  <si>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</si>
  <si>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</si>
  <si>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</si>
  <si>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</si>
  <si>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</si>
  <si>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</si>
  <si>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</si>
  <si>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</si>
  <si>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</si>
  <si>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</si>
  <si>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</si>
  <si>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</si>
  <si>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</si>
  <si>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</si>
  <si>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</si>
  <si>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</si>
  <si>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</si>
  <si>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</si>
  <si>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</si>
  <si>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</si>
  <si>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</si>
  <si>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</si>
  <si>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</si>
  <si>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</si>
  <si>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</si>
  <si>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</si>
  <si>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</si>
  <si>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</si>
  <si>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</si>
  <si>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</si>
  <si>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</si>
  <si>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</si>
  <si>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</si>
  <si>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</si>
  <si>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</si>
  <si>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</si>
  <si>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</si>
  <si>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</si>
  <si>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</si>
  <si>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</si>
  <si>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</si>
  <si>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</si>
  <si>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</si>
  <si>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</si>
  <si>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</si>
  <si>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</si>
  <si>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</si>
  <si>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</si>
  <si>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</si>
  <si>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</si>
  <si>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</si>
  <si>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</si>
  <si>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</si>
  <si>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</si>
  <si>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</si>
  <si>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</si>
  <si>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</si>
  <si>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</si>
  <si>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</si>
  <si>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</si>
  <si>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</si>
  <si>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</si>
  <si>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</si>
  <si>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</si>
  <si>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</si>
  <si>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</si>
  <si>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</si>
  <si>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</si>
  <si>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</si>
  <si>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</si>
  <si>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</si>
  <si>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</si>
  <si>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</si>
  <si>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</si>
  <si>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</si>
  <si>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</si>
  <si>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</si>
  <si>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</si>
  <si>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</si>
  <si>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</si>
  <si>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</si>
  <si>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</si>
  <si>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</si>
  <si>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</si>
  <si>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</si>
  <si>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</si>
  <si>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</si>
  <si>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</si>
  <si>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</si>
  <si>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</si>
  <si>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</si>
  <si>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</si>
  <si>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</si>
  <si>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</si>
  <si>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</si>
  <si>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</si>
  <si>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</si>
  <si>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</si>
  <si>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</si>
  <si>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</si>
  <si>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</si>
  <si>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</si>
  <si>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</si>
  <si>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</si>
  <si>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</si>
  <si>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</si>
  <si>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</si>
  <si>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</si>
  <si>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</si>
  <si>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</si>
  <si>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</si>
  <si>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</si>
  <si>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</si>
  <si>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</si>
  <si>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</si>
  <si>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</si>
  <si>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</si>
  <si>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</si>
  <si>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</si>
  <si>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</si>
  <si>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</si>
  <si>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</si>
  <si>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</si>
  <si>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</si>
  <si>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</si>
  <si>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</si>
  <si>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</si>
  <si>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</si>
  <si>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</si>
  <si>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</si>
  <si>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</si>
  <si>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</si>
  <si>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</si>
  <si>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</si>
  <si>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</si>
  <si>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</si>
  <si>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</si>
  <si>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</si>
  <si>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</si>
  <si>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</si>
  <si>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</si>
  <si>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</si>
  <si>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</si>
  <si>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</si>
  <si>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</si>
  <si>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</si>
  <si>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</si>
  <si>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</si>
  <si>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</si>
  <si>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</si>
  <si>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</si>
  <si>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</si>
  <si>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</si>
  <si>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</si>
  <si>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</si>
  <si>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</si>
  <si>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</si>
  <si>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</si>
  <si>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</si>
  <si>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</si>
  <si>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</si>
  <si>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</si>
  <si>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</si>
  <si>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</si>
  <si>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</si>
  <si>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</si>
  <si>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</si>
  <si>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</si>
  <si>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</si>
  <si>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</si>
  <si>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</si>
  <si>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</si>
  <si>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</si>
  <si>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</si>
  <si>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</si>
  <si>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</si>
  <si>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</si>
  <si>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</si>
  <si>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</si>
  <si>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</si>
  <si>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</si>
  <si>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</si>
  <si>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</si>
  <si>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</si>
  <si>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</si>
  <si>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</si>
  <si>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</si>
  <si>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</si>
  <si>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</si>
  <si>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</si>
  <si>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</si>
  <si>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</si>
  <si>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</si>
  <si>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</si>
  <si>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</si>
  <si>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</si>
  <si>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</si>
  <si>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</si>
  <si>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</si>
  <si>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</si>
  <si>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</si>
  <si>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</si>
  <si>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</si>
  <si>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</si>
  <si>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</si>
  <si>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</si>
  <si>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</si>
  <si>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</si>
  <si>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</si>
  <si>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</si>
  <si>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</si>
  <si>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</si>
  <si>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</si>
  <si>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</si>
  <si>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</si>
  <si>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</si>
  <si>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</si>
  <si>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</si>
  <si>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</si>
  <si>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</si>
  <si>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</si>
  <si>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</si>
  <si>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</si>
  <si>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</si>
  <si>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</si>
  <si>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</si>
  <si>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</si>
  <si>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</si>
  <si>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</si>
  <si>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</si>
  <si>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</si>
  <si>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</si>
  <si>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</si>
  <si>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</si>
  <si>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</si>
  <si>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</si>
  <si>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</si>
  <si>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</si>
  <si>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</si>
  <si>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</si>
  <si>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</si>
  <si>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</si>
  <si>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</si>
  <si>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</si>
  <si>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</si>
  <si>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</si>
  <si>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</si>
  <si>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</si>
  <si>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</si>
  <si>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</si>
  <si>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</si>
  <si>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</si>
  <si>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</si>
  <si>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</si>
  <si>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</si>
  <si>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</si>
  <si>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</si>
  <si>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</si>
  <si>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</si>
  <si>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</si>
  <si>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</si>
  <si>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</si>
  <si>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</si>
  <si>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</si>
  <si>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</si>
  <si>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</si>
  <si>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</si>
  <si>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</si>
  <si>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</si>
  <si>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</si>
  <si>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</si>
  <si>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</si>
  <si>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</si>
  <si>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</si>
  <si>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</si>
  <si>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</si>
  <si>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</si>
  <si>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</si>
  <si>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</si>
  <si>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</si>
  <si>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</si>
  <si>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</si>
  <si>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</si>
  <si>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</si>
  <si>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</si>
  <si>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</si>
  <si>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</si>
  <si>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</si>
  <si>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</si>
  <si>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</si>
  <si>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</si>
  <si>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</si>
  <si>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</si>
  <si>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</si>
  <si>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</si>
  <si>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</si>
  <si>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</si>
  <si>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</si>
  <si>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</si>
  <si>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</si>
  <si>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</si>
  <si>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</si>
  <si>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</si>
  <si>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</si>
  <si>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</si>
  <si>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</si>
  <si>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</si>
  <si>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</si>
  <si>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</si>
  <si>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</si>
  <si>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</si>
  <si>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</si>
  <si>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</si>
  <si>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</si>
  <si>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</si>
  <si>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</si>
  <si>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</si>
  <si>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</si>
  <si>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</si>
  <si>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</si>
  <si>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</si>
  <si>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</si>
  <si>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</si>
  <si>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</si>
  <si>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</si>
  <si>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</si>
  <si>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</si>
  <si>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</si>
  <si>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</si>
  <si>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</si>
  <si>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</si>
  <si>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</si>
  <si>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</si>
  <si>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</si>
  <si>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</si>
  <si>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</si>
  <si>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</si>
  <si>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</si>
  <si>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</si>
  <si>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</si>
  <si>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</si>
  <si>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</si>
  <si>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</si>
  <si>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</si>
  <si>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</si>
  <si>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</si>
  <si>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</si>
  <si>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</si>
  <si>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</si>
  <si>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</si>
  <si>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</si>
  <si>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</si>
  <si>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</si>
  <si>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</si>
  <si>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</si>
  <si>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</si>
  <si>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</si>
  <si>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</si>
  <si>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</si>
  <si>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</si>
  <si>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</si>
  <si>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</si>
  <si>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</si>
  <si>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</si>
  <si>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</si>
  <si>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</si>
  <si>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</si>
  <si>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</si>
  <si>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</si>
  <si>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</si>
  <si>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</si>
  <si>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</si>
  <si>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</si>
  <si>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</si>
  <si>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</si>
  <si>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</si>
  <si>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</si>
  <si>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</si>
  <si>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</si>
  <si>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</si>
  <si>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</si>
  <si>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</si>
  <si>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</si>
  <si>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</si>
  <si>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</si>
  <si>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</si>
  <si>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</si>
  <si>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</si>
  <si>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</si>
  <si>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</si>
  <si>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</si>
  <si>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</si>
  <si>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</si>
  <si>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</si>
  <si>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</si>
  <si>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</si>
  <si>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</si>
  <si>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</si>
  <si>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</si>
  <si>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</si>
  <si>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</si>
  <si>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</si>
  <si>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</si>
  <si>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</si>
  <si>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</si>
  <si>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</si>
  <si>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</si>
  <si>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</si>
  <si>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</si>
  <si>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</si>
  <si>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</si>
  <si>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</si>
  <si>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</si>
  <si>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</si>
  <si>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</si>
  <si>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</si>
  <si>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</si>
  <si>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</si>
  <si>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</si>
  <si>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</si>
  <si>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</si>
  <si>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</si>
  <si>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</si>
  <si>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</si>
  <si>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</si>
  <si>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</si>
  <si>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</si>
  <si>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</si>
  <si>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</si>
  <si>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</si>
  <si>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</si>
  <si>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</si>
  <si>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</si>
  <si>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</si>
  <si>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</si>
  <si>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</si>
  <si>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</si>
  <si>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</si>
  <si>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</si>
  <si>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</si>
  <si>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</si>
  <si>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</si>
  <si>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</si>
  <si>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</si>
  <si>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</si>
  <si>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</si>
  <si>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</si>
  <si>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</si>
  <si>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</si>
  <si>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</si>
  <si>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</si>
  <si>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</si>
  <si>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</si>
  <si>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</si>
  <si>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</si>
  <si>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</si>
  <si>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</si>
  <si>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</si>
  <si>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</si>
  <si>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</si>
  <si>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</si>
  <si>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</si>
  <si>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</si>
  <si>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</si>
  <si>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</si>
  <si>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</si>
  <si>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</si>
  <si>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</si>
  <si>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</si>
  <si>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</si>
  <si>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</si>
  <si>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</si>
  <si>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</si>
  <si>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</si>
  <si>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</si>
  <si>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</si>
  <si>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</si>
  <si>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</si>
  <si>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</si>
  <si>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</si>
  <si>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</si>
  <si>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</si>
  <si>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</si>
  <si>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</si>
  <si>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</si>
  <si>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</si>
  <si>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</si>
  <si>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</si>
  <si>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</si>
  <si>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</si>
  <si>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</si>
  <si>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</si>
  <si>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</si>
  <si>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</si>
  <si>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</si>
  <si>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</si>
  <si>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</si>
  <si>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</si>
  <si>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</si>
  <si>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</si>
  <si>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</si>
  <si>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</si>
  <si>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</si>
  <si>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</si>
  <si>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</si>
  <si>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</si>
  <si>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</si>
  <si>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</si>
  <si>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</si>
  <si>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</si>
  <si>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</si>
  <si>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</si>
  <si>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</si>
  <si>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</si>
  <si>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</si>
  <si>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</si>
  <si>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</si>
  <si>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</si>
  <si>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</si>
  <si>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</si>
  <si>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</si>
  <si>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</si>
  <si>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</si>
  <si>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</si>
  <si>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</si>
  <si>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</si>
  <si>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</si>
  <si>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</si>
  <si>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</si>
  <si>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</si>
  <si>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</si>
  <si>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</si>
  <si>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</si>
  <si>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</si>
  <si>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</si>
  <si>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</si>
  <si>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</si>
  <si>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</si>
  <si>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</si>
  <si>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</si>
  <si>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</si>
  <si>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</si>
  <si>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</si>
  <si>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</si>
  <si>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</si>
  <si>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</si>
  <si>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</si>
  <si>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</si>
  <si>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</si>
  <si>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</si>
  <si>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</si>
  <si>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</si>
  <si>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</si>
  <si>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</si>
  <si>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</si>
  <si>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</si>
  <si>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</si>
  <si>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</si>
  <si>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</si>
  <si>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</si>
  <si>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</si>
  <si>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</si>
  <si>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</si>
  <si>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</si>
  <si>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</si>
  <si>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</si>
  <si>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</si>
  <si>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</si>
  <si>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</si>
  <si>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</si>
  <si>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</si>
  <si>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</si>
  <si>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</si>
  <si>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</si>
  <si>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</si>
  <si>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</si>
  <si>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</si>
  <si>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</si>
  <si>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</si>
  <si>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</si>
  <si>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</si>
  <si>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</si>
  <si>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</si>
  <si>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</si>
  <si>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</si>
  <si>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</si>
  <si>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</si>
  <si>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</si>
  <si>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</si>
  <si>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</si>
  <si>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</si>
  <si>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</si>
  <si>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</si>
  <si>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</si>
  <si>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</si>
  <si>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</si>
  <si>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</si>
  <si>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</si>
  <si>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</si>
  <si>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</si>
  <si>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</si>
  <si>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</si>
  <si>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</si>
  <si>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</si>
  <si>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</si>
  <si>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</si>
  <si>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</si>
  <si>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</si>
  <si>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</si>
  <si>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</si>
  <si>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</si>
  <si>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</si>
  <si>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</si>
  <si>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</si>
  <si>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</si>
  <si>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</si>
  <si>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</si>
  <si>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</si>
  <si>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</si>
  <si>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</si>
  <si>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</si>
  <si>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</si>
  <si>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</si>
  <si>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</si>
  <si>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</si>
  <si>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</si>
  <si>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</si>
  <si>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</si>
  <si>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</si>
  <si>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</si>
  <si>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</si>
  <si>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</si>
  <si>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</si>
  <si>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</si>
  <si>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</si>
  <si>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</si>
  <si>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</si>
  <si>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</si>
  <si>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</si>
  <si>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</si>
  <si>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</si>
  <si>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</si>
  <si>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</si>
  <si>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</si>
  <si>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</si>
  <si>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</si>
  <si>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</si>
  <si>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</si>
  <si>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</si>
  <si>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</si>
  <si>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</si>
  <si>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</si>
  <si>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</si>
  <si>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</si>
  <si>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</si>
  <si>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</si>
  <si>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</si>
  <si>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</si>
  <si>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</si>
  <si>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</si>
  <si>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</si>
  <si>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</si>
  <si>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</si>
  <si>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</si>
  <si>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</si>
  <si>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</si>
  <si>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</si>
  <si>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</si>
  <si>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</si>
  <si>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</si>
  <si>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</si>
  <si>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</si>
  <si>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</si>
  <si>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</si>
  <si>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</si>
  <si>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</si>
  <si>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</si>
  <si>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</si>
  <si>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</si>
  <si>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</si>
  <si>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</si>
  <si>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</si>
  <si>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</si>
  <si>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</si>
  <si>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</si>
  <si>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</si>
  <si>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</si>
  <si>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</si>
  <si>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</si>
  <si>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</si>
  <si>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</si>
  <si>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</si>
  <si>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</si>
  <si>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</si>
  <si>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</si>
  <si>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</si>
  <si>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</si>
  <si>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</si>
  <si>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</si>
  <si>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</si>
  <si>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</si>
  <si>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</si>
  <si>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</si>
  <si>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</si>
  <si>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</si>
  <si>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</si>
  <si>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</si>
  <si>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</si>
  <si>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</si>
  <si>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</si>
  <si>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</si>
  <si>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</si>
  <si>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</si>
  <si>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</si>
  <si>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</si>
  <si>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</si>
  <si>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</si>
  <si>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</si>
  <si>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</si>
  <si>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</si>
  <si>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</si>
  <si>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</si>
  <si>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</si>
  <si>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</si>
  <si>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</si>
  <si>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</si>
  <si>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</si>
  <si>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</si>
  <si>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</si>
  <si>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</si>
  <si>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</si>
  <si>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</si>
  <si>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</si>
  <si>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</si>
  <si>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</si>
  <si>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</si>
  <si>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</si>
  <si>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</si>
  <si>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</si>
  <si>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</si>
  <si>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</si>
  <si>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</si>
  <si>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</si>
  <si>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</si>
  <si>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</si>
  <si>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</si>
  <si>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</si>
  <si>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</si>
  <si>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</si>
  <si>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</si>
  <si>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</si>
  <si>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</si>
  <si>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</si>
  <si>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</si>
  <si>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</si>
  <si>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</si>
  <si>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</si>
  <si>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</si>
  <si>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</si>
  <si>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</si>
  <si>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</si>
  <si>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</si>
  <si>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</si>
  <si>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</si>
  <si>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</si>
  <si>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</si>
  <si>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</si>
  <si>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</si>
  <si>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</si>
  <si>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</si>
  <si>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</si>
  <si>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</si>
  <si>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</si>
  <si>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</si>
  <si>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</si>
  <si>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</si>
  <si>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</si>
  <si>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</si>
  <si>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</si>
  <si>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</si>
  <si>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</si>
  <si>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</si>
  <si>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</si>
  <si>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</si>
  <si>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</si>
  <si>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</si>
  <si>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</si>
  <si>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</si>
  <si>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</si>
  <si>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</si>
  <si>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</si>
  <si>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</si>
  <si>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</si>
  <si>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</si>
  <si>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</si>
  <si>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</si>
  <si>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</si>
  <si>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</si>
  <si>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</si>
  <si>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</si>
  <si>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</si>
  <si>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</si>
  <si>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</si>
  <si>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</si>
  <si>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</si>
  <si>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</si>
  <si>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</si>
  <si>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</si>
  <si>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</si>
  <si>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</si>
  <si>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</si>
  <si>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</si>
  <si>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</si>
  <si>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</si>
  <si>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</si>
  <si>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</si>
  <si>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</si>
  <si>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</si>
  <si>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</si>
  <si>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</si>
  <si>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</si>
  <si>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</si>
  <si>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</si>
  <si>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</si>
  <si>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</si>
  <si>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</si>
  <si>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</si>
  <si>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</si>
  <si>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</si>
  <si>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</si>
  <si>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</si>
  <si>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</si>
  <si>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</si>
  <si>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</si>
  <si>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</si>
  <si>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</si>
  <si>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</si>
  <si>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</si>
  <si>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</si>
  <si>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</si>
  <si>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</si>
  <si>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</si>
  <si>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</si>
  <si>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</si>
  <si>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</si>
  <si>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</si>
  <si>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</si>
  <si>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</si>
  <si>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</si>
  <si>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</si>
  <si>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</si>
  <si>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</si>
  <si>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</si>
  <si>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</si>
  <si>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</si>
  <si>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</si>
  <si>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</si>
  <si>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</si>
  <si>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</si>
  <si>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</si>
  <si>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</si>
  <si>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</si>
  <si>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</si>
  <si>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</si>
  <si>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</si>
  <si>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</si>
  <si>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</si>
  <si>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</si>
  <si>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</si>
  <si>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</si>
  <si>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</si>
  <si>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</si>
  <si>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</si>
  <si>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</si>
  <si>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</si>
  <si>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</si>
  <si>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</si>
  <si>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</si>
  <si>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</si>
  <si>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</si>
  <si>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</si>
  <si>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</si>
  <si>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</si>
  <si>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</si>
  <si>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</si>
  <si>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</si>
  <si>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</si>
  <si>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</si>
  <si>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</si>
  <si>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</si>
  <si>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</si>
  <si>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</si>
  <si>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</si>
  <si>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</si>
  <si>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</si>
  <si>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</si>
  <si>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</si>
  <si>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</si>
  <si>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</si>
  <si>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</si>
  <si>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</si>
  <si>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</si>
  <si>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</si>
  <si>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</si>
  <si>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</si>
  <si>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</si>
  <si>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</si>
  <si>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</si>
  <si>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</si>
  <si>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</si>
  <si>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</si>
  <si>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</si>
  <si>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</si>
  <si>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</si>
  <si>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</si>
  <si>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</si>
  <si>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</si>
  <si>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</si>
  <si>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</si>
  <si>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</si>
  <si>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</si>
  <si>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</si>
  <si>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</si>
  <si>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</si>
  <si>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</si>
  <si>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</si>
  <si>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</si>
  <si>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</si>
  <si>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</si>
  <si>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</si>
  <si>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</si>
  <si>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</si>
  <si>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</si>
  <si>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</si>
  <si>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</si>
  <si>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</si>
  <si>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</si>
  <si>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</si>
  <si>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</si>
  <si>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</si>
  <si>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</si>
  <si>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</si>
  <si>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</si>
  <si>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</si>
  <si>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</si>
  <si>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</si>
  <si>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</si>
  <si>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</si>
  <si>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</si>
  <si>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</si>
  <si>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</si>
  <si>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</si>
  <si>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</si>
  <si>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</si>
  <si>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</si>
  <si>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</si>
  <si>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</si>
  <si>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</si>
  <si>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</si>
  <si>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</si>
  <si>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</si>
  <si>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</si>
  <si>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</si>
  <si>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</si>
  <si>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</si>
  <si>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</si>
  <si>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</si>
  <si>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</si>
  <si>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</si>
  <si>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</si>
  <si>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</si>
  <si>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</si>
  <si>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</si>
  <si>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</si>
  <si>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</si>
  <si>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</si>
  <si>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</si>
  <si>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</si>
  <si>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</si>
  <si>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</si>
  <si>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</si>
  <si>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</si>
  <si>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</si>
  <si>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</si>
  <si>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</si>
  <si>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</si>
  <si>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</si>
  <si>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</si>
  <si>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</si>
  <si>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</si>
  <si>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</si>
  <si>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</si>
  <si>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</si>
  <si>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</si>
  <si>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</si>
  <si>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</si>
  <si>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</si>
  <si>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</si>
  <si>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</si>
  <si>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</si>
  <si>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</si>
  <si>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</si>
  <si>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</si>
  <si>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</si>
  <si>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</si>
  <si>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</si>
  <si>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</si>
  <si>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</si>
  <si>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</si>
  <si>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</si>
  <si>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</si>
  <si>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</si>
  <si>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</si>
  <si>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</si>
  <si>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</si>
  <si>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</si>
  <si>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</si>
  <si>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</si>
  <si>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</si>
  <si>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</si>
  <si>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</si>
  <si>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</si>
  <si>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</si>
  <si>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</si>
  <si>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</si>
  <si>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</si>
  <si>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</si>
  <si>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</si>
  <si>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</si>
  <si>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</si>
  <si>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</si>
  <si>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</si>
  <si>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</si>
  <si>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</si>
  <si>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</si>
  <si>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</si>
  <si>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</si>
  <si>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</si>
  <si>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</si>
  <si>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</si>
  <si>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</si>
  <si>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</si>
  <si>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</si>
  <si>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</si>
  <si>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</si>
  <si>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</si>
  <si>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</si>
  <si>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</si>
  <si>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</si>
  <si>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</si>
  <si>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</si>
  <si>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</si>
  <si>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</si>
  <si>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</si>
  <si>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</si>
  <si>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</si>
  <si>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</si>
  <si>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</si>
  <si>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</si>
  <si>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</si>
  <si>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</si>
  <si>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</si>
  <si>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</si>
  <si>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</si>
  <si>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</si>
  <si>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</si>
  <si>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</si>
  <si>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</si>
  <si>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</si>
  <si>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</si>
  <si>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</si>
  <si>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</si>
  <si>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</si>
  <si>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</si>
  <si>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</si>
  <si>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</si>
  <si>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</si>
  <si>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</si>
  <si>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</si>
  <si>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</si>
  <si>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</si>
  <si>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</si>
  <si>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</si>
  <si>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</si>
  <si>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</si>
  <si>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</si>
  <si>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</si>
  <si>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</si>
  <si>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</si>
  <si>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</si>
  <si>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</si>
  <si>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</si>
  <si>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</si>
  <si>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</si>
  <si>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</si>
  <si>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</si>
  <si>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</si>
  <si>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</si>
  <si>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</si>
  <si>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</si>
  <si>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</si>
  <si>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</si>
  <si>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</si>
  <si>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</si>
  <si>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</si>
  <si>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</si>
  <si>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</si>
  <si>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</si>
  <si>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</si>
  <si>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</si>
  <si>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</si>
  <si>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</si>
  <si>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</si>
  <si>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</si>
  <si>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</si>
  <si>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</si>
  <si>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</si>
  <si>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</si>
  <si>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</si>
  <si>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</si>
  <si>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</si>
  <si>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</si>
  <si>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</si>
  <si>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</si>
  <si>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</si>
  <si>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</si>
  <si>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</si>
  <si>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</si>
  <si>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</si>
  <si>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</si>
  <si>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</si>
  <si>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</si>
  <si>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</si>
  <si>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</si>
  <si>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</si>
  <si>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</si>
  <si>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</si>
  <si>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</si>
  <si>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</si>
  <si>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</si>
  <si>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</si>
  <si>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</si>
  <si>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</si>
  <si>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</si>
  <si>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</si>
  <si>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</si>
  <si>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</si>
  <si>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</si>
  <si>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</si>
  <si>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</si>
  <si>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</si>
  <si>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</si>
  <si>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</si>
  <si>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</si>
  <si>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</si>
  <si>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</si>
  <si>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</si>
  <si>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</si>
  <si>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</si>
  <si>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</si>
  <si>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</si>
  <si>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</si>
  <si>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</si>
  <si>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</si>
  <si>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</si>
  <si>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</si>
  <si>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</si>
  <si>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</si>
  <si>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</si>
  <si>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</si>
  <si>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</si>
  <si>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</si>
  <si>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</si>
  <si>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</si>
  <si>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</si>
  <si>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</si>
  <si>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</si>
  <si>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</si>
  <si>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</si>
  <si>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</si>
  <si>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</si>
  <si>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</si>
  <si>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</si>
  <si>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</si>
  <si>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</si>
  <si>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</si>
  <si>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</si>
  <si>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</si>
  <si>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</si>
  <si>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</si>
  <si>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</si>
  <si>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</si>
  <si>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</si>
  <si>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</si>
  <si>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</si>
  <si>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</si>
  <si>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</si>
  <si>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</si>
  <si>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</si>
  <si>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</si>
  <si>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</si>
  <si>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</si>
  <si>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</si>
  <si>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</si>
  <si>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</si>
  <si>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</si>
  <si>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</si>
  <si>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</si>
  <si>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</si>
  <si>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</si>
  <si>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</si>
  <si>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</si>
  <si>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</si>
  <si>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</si>
  <si>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</si>
  <si>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</si>
  <si>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</si>
  <si>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</si>
  <si>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</si>
  <si>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</si>
  <si>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</si>
  <si>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</si>
  <si>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</si>
  <si>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</si>
  <si>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</si>
  <si>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</si>
  <si>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</si>
  <si>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</si>
  <si>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</si>
  <si>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</si>
  <si>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</si>
  <si>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</si>
  <si>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</si>
  <si>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</si>
  <si>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</si>
  <si>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</si>
  <si>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</si>
  <si>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</si>
  <si>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</si>
  <si>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</si>
  <si>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</si>
  <si>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</si>
  <si>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</si>
  <si>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</si>
  <si>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</si>
  <si>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</si>
  <si>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</si>
  <si>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</si>
  <si>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</si>
  <si>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</si>
  <si>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</si>
  <si>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</si>
  <si>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</si>
  <si>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</si>
  <si>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</si>
  <si>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</si>
  <si>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</si>
  <si>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</si>
  <si>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</si>
  <si>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</si>
  <si>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</si>
  <si>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</si>
  <si>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</si>
  <si>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</si>
  <si>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</si>
  <si>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</si>
  <si>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</si>
  <si>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</si>
  <si>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</si>
  <si>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</si>
  <si>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</si>
  <si>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</si>
  <si>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</si>
  <si>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</si>
  <si>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</si>
  <si>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</si>
  <si>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</si>
  <si>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</si>
  <si>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</si>
  <si>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</si>
  <si>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</si>
  <si>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</si>
  <si>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</si>
  <si>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</si>
  <si>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</si>
  <si>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</si>
  <si>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</si>
  <si>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</si>
  <si>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</si>
  <si>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</si>
  <si>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</si>
  <si>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</si>
  <si>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</si>
  <si>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</si>
  <si>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</si>
  <si>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</si>
  <si>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</si>
  <si>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</si>
  <si>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</si>
  <si>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</si>
  <si>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</si>
  <si>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</si>
  <si>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</si>
  <si>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</si>
  <si>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</si>
  <si>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</si>
  <si>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</si>
  <si>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</si>
  <si>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</si>
  <si>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</si>
  <si>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</si>
  <si>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</si>
  <si>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</si>
  <si>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</si>
  <si>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</si>
  <si>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</si>
  <si>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</si>
  <si>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</si>
  <si>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</si>
  <si>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</si>
  <si>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</si>
  <si>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</si>
  <si>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</si>
  <si>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</si>
  <si>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</si>
  <si>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</si>
  <si>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</si>
  <si>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</si>
  <si>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</si>
  <si>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</si>
  <si>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</si>
  <si>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</si>
  <si>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</si>
  <si>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</si>
  <si>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</si>
  <si>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</si>
  <si>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</si>
  <si>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</si>
  <si>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</si>
  <si>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</si>
  <si>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</si>
  <si>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</si>
  <si>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</si>
  <si>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</si>
  <si>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</si>
  <si>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</si>
  <si>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</si>
  <si>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</si>
  <si>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</si>
  <si>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</si>
  <si>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</si>
  <si>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</si>
  <si>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</si>
  <si>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</si>
  <si>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</si>
  <si>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</si>
  <si>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</si>
  <si>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</si>
  <si>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</si>
  <si>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</si>
  <si>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</si>
  <si>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</si>
  <si>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</si>
  <si>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</si>
  <si>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</si>
  <si>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</si>
  <si>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</si>
  <si>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</si>
  <si>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</si>
  <si>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</si>
  <si>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</si>
  <si>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</si>
  <si>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</si>
  <si>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</si>
  <si>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</si>
  <si>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</si>
  <si>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</si>
  <si>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</si>
  <si>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</si>
  <si>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</si>
  <si>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</si>
  <si>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</si>
  <si>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</si>
  <si>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</si>
  <si>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</si>
  <si>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</si>
  <si>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</si>
  <si>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</si>
  <si>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</si>
  <si>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</si>
  <si>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</si>
  <si>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</si>
  <si>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</si>
  <si>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</si>
  <si>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</si>
  <si>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</si>
  <si>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</si>
  <si>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</si>
  <si>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</si>
  <si>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</si>
  <si>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</si>
  <si>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</si>
  <si>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</si>
  <si>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</si>
  <si>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</si>
  <si>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</si>
  <si>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</si>
  <si>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</si>
  <si>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</si>
  <si>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</si>
  <si>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</si>
  <si>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</si>
  <si>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</si>
  <si>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</si>
  <si>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</si>
  <si>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</si>
  <si>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</si>
  <si>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</si>
  <si>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</si>
  <si>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</si>
  <si>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</si>
  <si>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</si>
  <si>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</si>
  <si>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</si>
  <si>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</si>
  <si>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</si>
  <si>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</si>
  <si>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</si>
  <si>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</si>
  <si>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</si>
  <si>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</si>
  <si>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</si>
  <si>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</si>
  <si>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</si>
  <si>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</si>
  <si>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</si>
  <si>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</si>
  <si>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</si>
  <si>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</si>
  <si>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</si>
  <si>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</si>
  <si>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</si>
  <si>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</si>
  <si>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</si>
  <si>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</si>
  <si>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</si>
  <si>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</si>
  <si>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</si>
  <si>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</si>
  <si>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</si>
  <si>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</si>
  <si>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</si>
  <si>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</si>
  <si>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</si>
  <si>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</si>
  <si>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</si>
  <si>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</si>
  <si>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</si>
  <si>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</si>
  <si>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</si>
  <si>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</si>
  <si>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</si>
  <si>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</si>
  <si>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</si>
  <si>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</si>
  <si>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</si>
  <si>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</si>
  <si>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</si>
  <si>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</si>
  <si>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</si>
  <si>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</si>
  <si>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</si>
  <si>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</si>
  <si>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</si>
  <si>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</si>
  <si>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</si>
  <si>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</si>
  <si>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</si>
  <si>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</si>
  <si>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</si>
  <si>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</si>
  <si>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</si>
  <si>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</si>
  <si>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</si>
  <si>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</si>
  <si>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</si>
  <si>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</si>
  <si>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</si>
  <si>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</si>
  <si>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</si>
  <si>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</si>
  <si>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</si>
  <si>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</si>
  <si>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</si>
  <si>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</si>
  <si>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</si>
  <si>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</si>
  <si>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</si>
  <si>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</si>
  <si>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</si>
  <si>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</si>
  <si>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</si>
  <si>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</si>
  <si>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</si>
  <si>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</si>
  <si>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</si>
  <si>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</si>
  <si>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</si>
  <si>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</si>
  <si>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</si>
  <si>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</si>
  <si>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</si>
  <si>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</si>
  <si>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</si>
  <si>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</si>
  <si>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</si>
  <si>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</si>
  <si>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</si>
  <si>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</si>
  <si>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</si>
  <si>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</si>
  <si>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</si>
  <si>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</si>
  <si>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</si>
  <si>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</si>
  <si>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</si>
  <si>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</si>
  <si>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</si>
  <si>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</si>
  <si>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</si>
  <si>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</si>
  <si>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</si>
  <si>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</si>
  <si>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</si>
  <si>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</si>
  <si>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</si>
  <si>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</si>
  <si>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</si>
  <si>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</si>
  <si>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</si>
  <si>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</si>
  <si>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</si>
  <si>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</si>
  <si>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</si>
  <si>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</si>
  <si>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</si>
  <si>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</si>
  <si>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</si>
  <si>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</si>
  <si>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</si>
  <si>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</si>
  <si>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</si>
  <si>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</si>
  <si>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</si>
  <si>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</si>
  <si>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</si>
  <si>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</si>
  <si>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</si>
  <si>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</si>
  <si>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</si>
  <si>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</si>
  <si>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</si>
  <si>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</si>
  <si>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</si>
  <si>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</si>
  <si>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</si>
  <si>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</si>
  <si>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</si>
  <si>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</si>
  <si>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</si>
  <si>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</si>
  <si>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</si>
  <si>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</si>
  <si>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</si>
  <si>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</si>
  <si>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</si>
  <si>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</si>
  <si>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</si>
  <si>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</si>
  <si>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</si>
  <si>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</si>
  <si>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</si>
  <si>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</si>
  <si>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</si>
  <si>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</si>
  <si>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</si>
  <si>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</si>
  <si>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</si>
  <si>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</si>
  <si>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</si>
  <si>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</si>
  <si>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</si>
  <si>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</si>
  <si>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</si>
  <si>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</si>
  <si>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</si>
  <si>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</si>
  <si>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</si>
  <si>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</si>
  <si>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</si>
  <si>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</si>
  <si>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</si>
  <si>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</si>
  <si>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</si>
  <si>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</si>
  <si>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</si>
  <si>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</si>
  <si>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</si>
  <si>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</si>
  <si>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</si>
  <si>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</si>
  <si>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</si>
  <si>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</si>
  <si>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</si>
  <si>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</si>
  <si>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</si>
  <si>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</si>
  <si>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</si>
  <si>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</si>
  <si>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</si>
  <si>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</si>
  <si>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</si>
  <si>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</si>
  <si>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</si>
  <si>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</si>
  <si>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</si>
  <si>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</si>
  <si>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</si>
  <si>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</si>
  <si>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</si>
  <si>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</si>
  <si>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</si>
  <si>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</si>
  <si>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</si>
  <si>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</si>
  <si>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</si>
  <si>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</si>
  <si>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</si>
  <si>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</si>
  <si>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</si>
  <si>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</si>
  <si>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</si>
  <si>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</si>
  <si>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</si>
  <si>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</si>
  <si>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</si>
  <si>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</si>
  <si>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</si>
  <si>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</si>
  <si>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</si>
  <si>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</si>
  <si>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</si>
  <si>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</si>
  <si>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</si>
  <si>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</si>
  <si>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</si>
  <si>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</si>
  <si>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</si>
  <si>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</si>
  <si>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</si>
  <si>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</si>
  <si>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</si>
  <si>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</si>
  <si>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</si>
  <si>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</si>
  <si>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</si>
  <si>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</si>
  <si>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</si>
  <si>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</si>
  <si>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</si>
  <si>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</si>
  <si>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</si>
  <si>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</si>
  <si>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</si>
  <si>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</si>
  <si>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</si>
  <si>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</si>
  <si>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</si>
  <si>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</si>
  <si>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</si>
  <si>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</si>
  <si>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</si>
  <si>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</si>
  <si>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</si>
  <si>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</si>
  <si>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</si>
  <si>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</si>
  <si>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</si>
  <si>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</si>
  <si>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</si>
  <si>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</si>
  <si>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</si>
  <si>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</si>
  <si>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</si>
  <si>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</si>
  <si>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</si>
  <si>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</si>
  <si>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</si>
  <si>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</si>
  <si>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</si>
  <si>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</si>
  <si>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</si>
  <si>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</si>
  <si>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</si>
  <si>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</si>
  <si>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</si>
  <si>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</si>
  <si>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</si>
  <si>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</si>
  <si>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</si>
  <si>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</si>
  <si>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</si>
  <si>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</si>
  <si>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</si>
  <si>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</si>
  <si>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</si>
  <si>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</si>
  <si>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</si>
  <si>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</si>
  <si>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</si>
  <si>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</si>
  <si>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</si>
  <si>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</si>
  <si>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</si>
  <si>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</si>
  <si>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</si>
  <si>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</si>
  <si>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</si>
  <si>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</si>
  <si>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</si>
  <si>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</si>
  <si>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</si>
  <si>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</si>
  <si>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</si>
  <si>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</si>
  <si>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</si>
  <si>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</si>
  <si>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</si>
  <si>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</si>
  <si>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</si>
  <si>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</si>
  <si>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</si>
  <si>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</si>
  <si>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</si>
  <si>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</si>
  <si>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</si>
  <si>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</si>
  <si>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</si>
  <si>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</si>
  <si>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</si>
  <si>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</si>
  <si>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</si>
  <si>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</si>
  <si>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</si>
  <si>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</si>
  <si>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</si>
  <si>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</si>
  <si>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</si>
  <si>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</si>
  <si>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</si>
  <si>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</si>
  <si>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</si>
  <si>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</si>
  <si>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</si>
  <si>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</si>
  <si>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</si>
  <si>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</si>
  <si>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</si>
  <si>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</si>
  <si>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</si>
  <si>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</si>
  <si>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</si>
  <si>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</si>
  <si>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</si>
  <si>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</si>
  <si>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</si>
  <si>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</si>
  <si>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</si>
  <si>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</si>
  <si>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</si>
  <si>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</si>
  <si>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</si>
  <si>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</si>
  <si>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</si>
  <si>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</si>
  <si>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</si>
  <si>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</si>
  <si>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</si>
  <si>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</si>
  <si>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</si>
  <si>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</si>
  <si>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</si>
  <si>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</si>
  <si>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</si>
  <si>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</si>
  <si>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</si>
  <si>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</si>
  <si>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</si>
  <si>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</si>
  <si>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</si>
  <si>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</si>
  <si>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</si>
  <si>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</si>
  <si>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</si>
  <si>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</si>
  <si>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</si>
  <si>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</si>
  <si>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</si>
  <si>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</si>
  <si>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</si>
  <si>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</si>
  <si>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</si>
  <si>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</si>
  <si>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</si>
  <si>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</si>
  <si>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</si>
  <si>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</si>
  <si>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</si>
  <si>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</si>
  <si>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</si>
  <si>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</si>
  <si>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</si>
  <si>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</si>
  <si>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</si>
  <si>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</si>
  <si>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</si>
  <si>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</si>
  <si>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</si>
  <si>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</si>
  <si>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</si>
  <si>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</si>
  <si>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</si>
  <si>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</si>
  <si>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</si>
  <si>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</si>
  <si>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</si>
  <si>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</si>
  <si>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</si>
  <si>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</si>
  <si>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</si>
  <si>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</si>
  <si>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</si>
  <si>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</si>
  <si>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</si>
  <si>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</si>
  <si>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</si>
  <si>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</si>
  <si>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</si>
  <si>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</si>
  <si>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</si>
  <si>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</si>
  <si>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</si>
  <si>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</si>
  <si>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</si>
  <si>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</si>
  <si>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</si>
  <si>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</si>
  <si>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</si>
  <si>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</si>
  <si>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</si>
  <si>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</si>
  <si>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</si>
  <si>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</si>
  <si>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</si>
  <si>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</si>
  <si>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</si>
  <si>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</si>
  <si>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</si>
  <si>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</si>
  <si>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</si>
  <si>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</si>
  <si>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</si>
  <si>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</si>
  <si>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</si>
  <si>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</si>
  <si>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</si>
  <si>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</si>
  <si>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</si>
  <si>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</si>
  <si>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</si>
  <si>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</si>
  <si>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</si>
  <si>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</si>
  <si>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</si>
  <si>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</si>
  <si>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</si>
  <si>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</si>
  <si>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</si>
  <si>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</si>
  <si>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</si>
  <si>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</si>
  <si>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</si>
  <si>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</si>
  <si>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</si>
  <si>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</si>
  <si>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</si>
  <si>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</si>
  <si>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</si>
  <si>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</si>
  <si>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</si>
  <si>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</si>
  <si>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</si>
  <si>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</si>
  <si>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</si>
  <si>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</si>
  <si>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</si>
  <si>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</si>
  <si>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</si>
  <si>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</si>
  <si>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</si>
  <si>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</si>
  <si>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</si>
  <si>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</si>
  <si>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</si>
  <si>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</si>
  <si>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</si>
  <si>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</si>
  <si>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</si>
  <si>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</si>
  <si>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</si>
  <si>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</si>
  <si>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</si>
  <si>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</si>
  <si>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</si>
  <si>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</si>
  <si>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</si>
  <si>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</si>
  <si>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</si>
  <si>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</si>
  <si>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</si>
  <si>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</si>
  <si>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</si>
  <si>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</si>
  <si>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</si>
  <si>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</si>
  <si>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</si>
  <si>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</si>
  <si>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</si>
  <si>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</si>
  <si>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</si>
  <si>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</si>
  <si>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</si>
  <si>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</si>
  <si>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</si>
  <si>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</si>
  <si>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</si>
  <si>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</si>
  <si>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</si>
  <si>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</si>
  <si>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</si>
  <si>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</si>
  <si>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</si>
  <si>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</si>
  <si>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</si>
  <si>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</si>
  <si>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</si>
  <si>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</si>
  <si>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</si>
  <si>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</si>
  <si>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</si>
  <si>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</si>
  <si>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</si>
  <si>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</si>
  <si>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</si>
  <si>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</si>
  <si>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</si>
  <si>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</si>
  <si>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</si>
  <si>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</si>
  <si>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</si>
  <si>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</si>
  <si>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</si>
  <si>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</si>
  <si>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</si>
  <si>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</si>
  <si>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</si>
  <si>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</si>
  <si>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</si>
  <si>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</si>
  <si>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</si>
  <si>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</si>
  <si>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</si>
  <si>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</si>
  <si>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</si>
  <si>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</si>
  <si>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</si>
  <si>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</si>
  <si>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</si>
  <si>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</si>
  <si>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</si>
  <si>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</si>
  <si>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</si>
  <si>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</si>
  <si>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</si>
  <si>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</si>
  <si>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</si>
  <si>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</si>
  <si>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</si>
  <si>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</si>
  <si>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</si>
  <si>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</si>
  <si>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</si>
  <si>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</si>
  <si>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</si>
  <si>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</si>
  <si>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</si>
  <si>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</si>
  <si>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</si>
  <si>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</si>
  <si>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</si>
  <si>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</si>
  <si>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</si>
  <si>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</si>
  <si>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</si>
  <si>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</si>
  <si>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</si>
  <si>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</si>
  <si>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</si>
  <si>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</si>
  <si>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</si>
  <si>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</si>
  <si>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</si>
  <si>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</si>
  <si>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</si>
  <si>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</si>
  <si>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</si>
  <si>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</si>
  <si>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</si>
  <si>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</si>
  <si>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</si>
  <si>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</si>
  <si>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</si>
  <si>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</si>
  <si>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</si>
  <si>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</si>
  <si>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</si>
  <si>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</si>
  <si>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</si>
  <si>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</si>
  <si>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</si>
  <si>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</si>
  <si>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</si>
  <si>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</si>
  <si>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</si>
  <si>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</si>
  <si>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</si>
  <si>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</si>
  <si>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</si>
  <si>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</si>
  <si>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</si>
  <si>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</si>
  <si>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</si>
  <si>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</si>
  <si>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</si>
  <si>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</si>
  <si>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</si>
  <si>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</si>
  <si>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</si>
  <si>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</si>
  <si>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</si>
  <si>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</si>
  <si>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</si>
  <si>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</si>
  <si>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</si>
  <si>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</si>
  <si>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</si>
  <si>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</si>
  <si>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</si>
  <si>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</si>
  <si>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</si>
  <si>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</si>
  <si>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</si>
  <si>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</si>
  <si>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</si>
  <si>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</si>
  <si>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</si>
  <si>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</si>
  <si>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</si>
  <si>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</si>
  <si>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</si>
  <si>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</si>
  <si>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</si>
  <si>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</si>
  <si>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</si>
  <si>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</si>
  <si>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</si>
  <si>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</si>
  <si>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</si>
  <si>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</si>
  <si>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</si>
  <si>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</si>
  <si>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</si>
  <si>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</si>
  <si>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</si>
  <si>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</si>
  <si>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</si>
  <si>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</si>
  <si>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</si>
  <si>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</si>
  <si>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</si>
  <si>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</si>
  <si>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</si>
  <si>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</si>
  <si>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</si>
  <si>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</si>
  <si>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</si>
  <si>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</si>
  <si>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</si>
  <si>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</si>
  <si>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</si>
  <si>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</si>
  <si>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</si>
  <si>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</si>
  <si>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</si>
  <si>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</si>
  <si>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</si>
  <si>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</si>
  <si>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</si>
  <si>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</si>
  <si>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</si>
  <si>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</si>
  <si>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</si>
  <si>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</si>
  <si>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</si>
  <si>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</si>
  <si>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</si>
  <si>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</si>
  <si>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</si>
  <si>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</si>
  <si>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</si>
  <si>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</si>
  <si>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</si>
  <si>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</si>
  <si>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</si>
  <si>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</si>
  <si>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</si>
  <si>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</si>
  <si>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</si>
  <si>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</si>
  <si>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</si>
  <si>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</si>
  <si>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</si>
  <si>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</si>
  <si>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</si>
  <si>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</si>
  <si>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</si>
  <si>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</si>
  <si>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</si>
  <si>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</si>
  <si>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</si>
  <si>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</si>
  <si>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</si>
  <si>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</si>
  <si>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</si>
  <si>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</si>
  <si>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</si>
  <si>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</si>
  <si>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</si>
  <si>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</si>
  <si>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</si>
  <si>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</si>
  <si>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</si>
  <si>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</si>
  <si>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</si>
  <si>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</si>
  <si>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</si>
  <si>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</si>
  <si>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</si>
  <si>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</si>
  <si>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</si>
  <si>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</si>
  <si>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</si>
  <si>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</si>
  <si>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</si>
  <si>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</si>
  <si>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</si>
  <si>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</si>
  <si>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</si>
  <si>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</si>
  <si>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</si>
  <si>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</si>
  <si>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</si>
  <si>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</si>
  <si>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</si>
  <si>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</si>
  <si>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</si>
  <si>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</si>
  <si>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</si>
  <si>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</si>
  <si>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</si>
  <si>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</si>
  <si>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</si>
  <si>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</si>
  <si>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</si>
  <si>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</si>
  <si>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</si>
  <si>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</si>
  <si>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</si>
  <si>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</si>
  <si>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</si>
  <si>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</si>
  <si>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</si>
  <si>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</si>
  <si>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</si>
  <si>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</si>
  <si>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</si>
  <si>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</si>
  <si>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</si>
  <si>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</si>
  <si>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</si>
  <si>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</si>
  <si>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</si>
  <si>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</si>
  <si>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</si>
  <si>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</si>
  <si>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</si>
  <si>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</si>
  <si>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</si>
  <si>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</si>
  <si>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</si>
  <si>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</si>
  <si>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</si>
  <si>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</si>
  <si>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</si>
  <si>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</si>
  <si>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</si>
  <si>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</si>
  <si>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</si>
  <si>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</si>
  <si>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</si>
  <si>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</si>
  <si>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</si>
  <si>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</si>
  <si>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</si>
  <si>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</si>
  <si>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</si>
  <si>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</si>
  <si>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</si>
  <si>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</si>
  <si>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</si>
  <si>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</si>
  <si>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</si>
  <si>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</si>
  <si>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</si>
  <si>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</si>
  <si>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</si>
  <si>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</si>
  <si>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</si>
  <si>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</si>
  <si>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</si>
  <si>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</si>
  <si>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</si>
  <si>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</si>
  <si>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</si>
  <si>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</si>
  <si>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</si>
  <si>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</si>
  <si>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</si>
  <si>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</si>
  <si>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</si>
  <si>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</si>
  <si>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</si>
  <si>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</si>
  <si>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</si>
  <si>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</si>
  <si>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</si>
  <si>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</si>
  <si>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</si>
  <si>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</si>
  <si>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</si>
  <si>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</si>
  <si>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</si>
  <si>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</si>
  <si>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</si>
  <si>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</si>
  <si>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</si>
  <si>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</si>
  <si>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</si>
  <si>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</si>
  <si>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</si>
  <si>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</si>
  <si>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</si>
  <si>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</si>
  <si>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</si>
  <si>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</si>
  <si>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</si>
  <si>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</si>
  <si>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</si>
  <si>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</si>
  <si>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</si>
  <si>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</si>
  <si>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</si>
  <si>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</si>
  <si>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</si>
  <si>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</si>
  <si>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</si>
  <si>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</si>
  <si>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</si>
  <si>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</si>
  <si>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</si>
  <si>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</si>
  <si>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</si>
  <si>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</si>
  <si>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</si>
  <si>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</si>
  <si>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</si>
  <si>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</si>
  <si>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</si>
  <si>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</si>
  <si>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</si>
  <si>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</si>
  <si>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</si>
  <si>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</si>
  <si>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</si>
  <si>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</si>
  <si>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</si>
  <si>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</si>
  <si>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</si>
  <si>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</si>
  <si>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</si>
  <si>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</si>
  <si>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</si>
  <si>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</si>
  <si>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</si>
  <si>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</si>
  <si>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</si>
  <si>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</si>
  <si>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</si>
  <si>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</si>
  <si>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</si>
  <si>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</si>
  <si>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</si>
  <si>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</si>
  <si>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</si>
  <si>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</si>
  <si>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</si>
  <si>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</si>
  <si>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</si>
  <si>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</si>
  <si>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</si>
  <si>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</si>
  <si>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</si>
  <si>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</si>
  <si>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</si>
  <si>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</si>
  <si>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</si>
  <si>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</si>
  <si>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</si>
  <si>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</si>
  <si>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</si>
  <si>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</si>
  <si>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</si>
  <si>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</si>
  <si>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</si>
  <si>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</si>
  <si>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</si>
  <si>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</si>
  <si>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</si>
  <si>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</si>
  <si>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</si>
  <si>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</si>
  <si>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</si>
  <si>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</si>
  <si>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</si>
  <si>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</si>
  <si>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</si>
  <si>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</si>
  <si>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</si>
  <si>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</si>
  <si>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</si>
  <si>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</si>
  <si>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</si>
  <si>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</si>
  <si>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</si>
  <si>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</si>
  <si>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</si>
  <si>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</si>
  <si>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</si>
  <si>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</si>
  <si>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</si>
  <si>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</si>
  <si>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</si>
  <si>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</si>
  <si>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</si>
  <si>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</si>
  <si>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</si>
  <si>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</si>
  <si>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</si>
  <si>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</si>
  <si>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</si>
  <si>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</si>
  <si>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</si>
  <si>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</si>
  <si>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</si>
  <si>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</si>
  <si>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</si>
  <si>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</si>
  <si>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</si>
  <si>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</si>
  <si>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</si>
  <si>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</si>
  <si>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</si>
  <si>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</si>
  <si>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</si>
  <si>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</si>
  <si>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</si>
  <si>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</si>
  <si>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</si>
  <si>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</si>
  <si>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</si>
  <si>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</si>
  <si>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</si>
  <si>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</si>
  <si>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</si>
  <si>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</si>
  <si>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</si>
  <si>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</si>
  <si>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</si>
  <si>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</si>
  <si>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</si>
  <si>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</si>
  <si>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</si>
  <si>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</si>
  <si>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</si>
  <si>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</si>
  <si>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</si>
  <si>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</si>
  <si>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</si>
  <si>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</si>
  <si>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</si>
  <si>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</si>
  <si>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</si>
  <si>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</si>
  <si>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</si>
  <si>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</si>
  <si>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</si>
  <si>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</si>
  <si>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</si>
  <si>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</si>
  <si>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</si>
  <si>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</si>
  <si>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</si>
  <si>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</si>
  <si>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</si>
  <si>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</si>
  <si>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</si>
  <si>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</si>
  <si>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</si>
  <si>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</si>
  <si>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</si>
  <si>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</si>
  <si>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</si>
  <si>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</si>
  <si>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</si>
  <si>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</si>
  <si>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</si>
  <si>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</si>
  <si>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</si>
  <si>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</si>
  <si>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</si>
  <si>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</si>
  <si>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</si>
  <si>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</si>
  <si>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</si>
  <si>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</si>
  <si>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</si>
  <si>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</si>
  <si>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</si>
  <si>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</si>
  <si>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</si>
  <si>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</si>
  <si>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</si>
  <si>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</si>
  <si>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</si>
  <si>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</si>
  <si>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</si>
  <si>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</si>
  <si>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</si>
  <si>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</si>
  <si>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</si>
  <si>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</si>
  <si>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</si>
  <si>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</si>
  <si>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</si>
  <si>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</si>
  <si>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</si>
  <si>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</si>
  <si>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</si>
  <si>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</si>
  <si>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</si>
  <si>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</si>
  <si>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</si>
  <si>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</si>
  <si>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</si>
  <si>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</si>
  <si>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</si>
  <si>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</si>
  <si>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</si>
  <si>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</si>
  <si>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</si>
  <si>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</si>
  <si>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</si>
  <si>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</si>
  <si>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</si>
  <si>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</si>
  <si>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</si>
  <si>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</si>
  <si>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</si>
  <si>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</si>
  <si>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</si>
  <si>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</si>
  <si>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</si>
  <si>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</si>
  <si>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</si>
  <si>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</si>
  <si>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</si>
  <si>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</si>
  <si>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</si>
  <si>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</si>
  <si>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</si>
  <si>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</si>
  <si>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</si>
  <si>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</si>
  <si>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</si>
  <si>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</si>
  <si>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</si>
  <si>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</si>
  <si>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</si>
  <si>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</si>
  <si>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</si>
  <si>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</si>
  <si>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</si>
  <si>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</si>
  <si>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</si>
  <si>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</si>
  <si>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</si>
  <si>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</si>
  <si>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</si>
  <si>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</si>
  <si>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</si>
  <si>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</si>
  <si>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</si>
  <si>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</si>
  <si>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</si>
  <si>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</si>
  <si>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</si>
  <si>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</si>
  <si>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</si>
  <si>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</si>
  <si>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</si>
  <si>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</si>
  <si>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</si>
  <si>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</si>
  <si>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</si>
  <si>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</si>
  <si>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</si>
  <si>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</si>
  <si>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</si>
  <si>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</si>
  <si>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</si>
  <si>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</si>
  <si>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</si>
  <si>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</si>
  <si>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</si>
  <si>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</si>
  <si>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</si>
  <si>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</si>
  <si>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</si>
  <si>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</si>
  <si>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</si>
  <si>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</si>
  <si>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</si>
  <si>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</si>
  <si>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</si>
  <si>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</si>
  <si>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</si>
  <si>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</si>
  <si>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</si>
  <si>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</si>
  <si>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</si>
  <si>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</si>
  <si>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</si>
  <si>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</si>
  <si>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</si>
  <si>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</si>
  <si>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</si>
  <si>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</si>
  <si>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</si>
  <si>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</si>
  <si>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</si>
  <si>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</si>
  <si>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</si>
  <si>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</si>
  <si>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</si>
  <si>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</si>
  <si>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</si>
  <si>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</si>
  <si>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</si>
  <si>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</si>
  <si>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</si>
  <si>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</si>
  <si>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</si>
  <si>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</si>
  <si>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</si>
  <si>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</si>
  <si>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</si>
  <si>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</si>
  <si>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</si>
  <si>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</si>
  <si>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</si>
  <si>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</si>
  <si>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</si>
  <si>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</si>
  <si>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</si>
  <si>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</si>
  <si>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</si>
  <si>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</si>
  <si>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</si>
  <si>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</si>
  <si>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</si>
  <si>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</si>
  <si>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</si>
  <si>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</si>
  <si>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</si>
  <si>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</si>
  <si>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</si>
  <si>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</si>
  <si>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</si>
  <si>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</si>
  <si>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</si>
  <si>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</si>
  <si>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</si>
  <si>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</si>
  <si>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</si>
  <si>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</si>
  <si>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</si>
  <si>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</si>
  <si>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</si>
  <si>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</si>
  <si>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</si>
  <si>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</si>
  <si>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</si>
  <si>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</si>
  <si>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</si>
  <si>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</si>
  <si>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</si>
  <si>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</si>
  <si>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</si>
  <si>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</si>
  <si>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</si>
  <si>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</si>
  <si>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</si>
  <si>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</si>
  <si>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</si>
  <si>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</si>
  <si>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</si>
  <si>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</si>
  <si>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</si>
  <si>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</si>
  <si>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</si>
  <si>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</si>
  <si>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</si>
  <si>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</si>
  <si>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</si>
  <si>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</si>
  <si>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</si>
  <si>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</si>
  <si>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</si>
  <si>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</si>
  <si>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</si>
  <si>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</si>
  <si>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</si>
  <si>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</si>
  <si>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</si>
  <si>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</si>
  <si>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</si>
  <si>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</si>
  <si>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</si>
  <si>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</si>
  <si>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</si>
  <si>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</si>
  <si>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</si>
  <si>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</si>
  <si>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</si>
  <si>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</si>
  <si>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</si>
  <si>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</si>
  <si>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</si>
  <si>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</si>
  <si>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</si>
  <si>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</si>
  <si>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</si>
  <si>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</si>
  <si>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</si>
  <si>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</si>
  <si>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</si>
  <si>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</si>
  <si>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</si>
  <si>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</si>
  <si>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</si>
  <si>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</si>
  <si>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</si>
  <si>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</si>
  <si>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</si>
  <si>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</si>
  <si>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</si>
  <si>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</si>
  <si>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</si>
  <si>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</si>
  <si>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</si>
  <si>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</si>
  <si>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</si>
  <si>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</si>
  <si>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</si>
  <si>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</si>
  <si>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</si>
  <si>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</si>
  <si>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</si>
  <si>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</si>
  <si>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</si>
  <si>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</si>
  <si>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</si>
  <si>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</si>
  <si>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</si>
  <si>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</si>
  <si>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</si>
  <si>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</si>
  <si>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</si>
  <si>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</si>
  <si>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</si>
  <si>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</si>
  <si>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</si>
  <si>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</si>
  <si>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</si>
  <si>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</si>
  <si>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</si>
  <si>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</si>
  <si>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</si>
  <si>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</si>
  <si>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</si>
  <si>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</si>
  <si>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</si>
  <si>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</si>
  <si>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</si>
  <si>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</si>
  <si>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</si>
  <si>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</si>
  <si>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</si>
  <si>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</si>
  <si>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</si>
  <si>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</si>
  <si>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</si>
  <si>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</si>
  <si>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</si>
  <si>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</si>
  <si>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</si>
  <si>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</si>
  <si>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</si>
  <si>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</si>
  <si>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</si>
  <si>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</si>
  <si>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</si>
  <si>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</si>
  <si>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</si>
  <si>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</si>
  <si>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</si>
  <si>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</si>
  <si>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</si>
  <si>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</si>
  <si>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</si>
  <si>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</si>
  <si>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</si>
  <si>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</si>
  <si>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</si>
  <si>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</si>
  <si>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</si>
  <si>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</si>
  <si>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</si>
  <si>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</si>
  <si>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</si>
  <si>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</si>
  <si>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</si>
  <si>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</si>
  <si>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</si>
  <si>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</si>
  <si>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</si>
  <si>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</si>
  <si>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</si>
  <si>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</si>
  <si>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</si>
  <si>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</si>
  <si>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</si>
  <si>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</si>
  <si>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</si>
  <si>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</si>
  <si>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</si>
  <si>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</si>
  <si>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</si>
  <si>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</si>
  <si>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</si>
  <si>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</si>
  <si>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</si>
  <si>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</si>
  <si>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</si>
  <si>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</si>
  <si>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</si>
  <si>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</si>
  <si>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</si>
  <si>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</si>
  <si>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</si>
  <si>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</si>
  <si>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</si>
  <si>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</si>
  <si>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</si>
  <si>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</si>
  <si>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</si>
  <si>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</si>
  <si>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</si>
  <si>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</si>
  <si>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</si>
  <si>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</si>
  <si>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</si>
  <si>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</si>
  <si>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</si>
  <si>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</si>
  <si>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</si>
  <si>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</si>
  <si>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</si>
  <si>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</si>
  <si>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</si>
  <si>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</si>
  <si>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</si>
  <si>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</si>
  <si>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</si>
  <si>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</si>
  <si>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</si>
  <si>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</si>
  <si>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</si>
  <si>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</si>
  <si>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</si>
  <si>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</si>
  <si>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</si>
  <si>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</si>
  <si>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</si>
  <si>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</si>
  <si>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</si>
  <si>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</si>
  <si>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</si>
  <si>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</si>
  <si>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</si>
  <si>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</si>
  <si>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</si>
  <si>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</si>
  <si>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</si>
  <si>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</si>
  <si>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</si>
  <si>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</si>
  <si>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</si>
  <si>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</si>
  <si>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</si>
  <si>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</si>
  <si>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</si>
  <si>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</si>
  <si>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</si>
  <si>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</si>
  <si>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</si>
  <si>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</si>
  <si>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</si>
  <si>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</si>
  <si>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</si>
  <si>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</si>
  <si>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</si>
  <si>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</si>
  <si>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</si>
  <si>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</si>
  <si>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</si>
  <si>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</si>
  <si>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</si>
  <si>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</si>
  <si>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</si>
  <si>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</si>
  <si>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</si>
  <si>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</si>
  <si>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</si>
  <si>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</si>
  <si>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</si>
  <si>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</si>
  <si>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</si>
  <si>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</si>
  <si>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</si>
  <si>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</si>
  <si>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</si>
  <si>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</si>
  <si>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</si>
  <si>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</si>
  <si>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</si>
  <si>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</si>
  <si>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</si>
  <si>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</si>
  <si>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</si>
  <si>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</si>
  <si>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</si>
  <si>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</si>
  <si>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</si>
  <si>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</si>
  <si>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</si>
  <si>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</si>
  <si>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</si>
  <si>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</si>
  <si>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</si>
  <si>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</si>
  <si>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</si>
  <si>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</si>
  <si>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</si>
  <si>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</si>
  <si>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</si>
  <si>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</si>
  <si>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</si>
  <si>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</si>
  <si>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</si>
  <si>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</si>
  <si>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</si>
  <si>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</si>
  <si>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</si>
  <si>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</si>
  <si>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</si>
  <si>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</si>
  <si>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</si>
  <si>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</si>
  <si>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</si>
  <si>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</si>
  <si>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</si>
  <si>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</si>
  <si>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</si>
  <si>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</si>
  <si>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</si>
  <si>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</si>
  <si>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</si>
  <si>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</si>
  <si>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</si>
  <si>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</si>
  <si>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</si>
  <si>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</si>
  <si>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</si>
  <si>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</si>
  <si>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</si>
  <si>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</si>
  <si>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</si>
  <si>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</si>
  <si>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</si>
  <si>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</si>
  <si>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</si>
  <si>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</si>
  <si>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</si>
  <si>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</si>
  <si>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</si>
  <si>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</si>
  <si>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</si>
  <si>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</si>
  <si>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</si>
  <si>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</si>
  <si>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</si>
  <si>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</si>
  <si>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</si>
  <si>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</si>
  <si>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</si>
  <si>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</si>
  <si>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</si>
  <si>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</si>
  <si>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</si>
  <si>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</si>
  <si>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</si>
  <si>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</si>
  <si>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</si>
  <si>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</si>
  <si>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</si>
  <si>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</si>
  <si>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</si>
  <si>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</si>
  <si>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</si>
  <si>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</si>
  <si>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</si>
  <si>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</si>
  <si>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</si>
  <si>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</si>
  <si>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</si>
  <si>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</si>
  <si>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</si>
  <si>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</si>
  <si>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</si>
  <si>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</si>
  <si>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</si>
  <si>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</si>
  <si>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</si>
  <si>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</si>
  <si>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</si>
  <si>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</si>
  <si>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</si>
  <si>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</si>
  <si>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</si>
  <si>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</si>
  <si>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</si>
  <si>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</si>
  <si>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</si>
  <si>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</si>
  <si>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</si>
  <si>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</si>
  <si>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</si>
  <si>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</si>
  <si>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</si>
  <si>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</si>
  <si>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</si>
  <si>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</si>
  <si>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</si>
  <si>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</si>
  <si>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</si>
  <si>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</si>
  <si>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</si>
  <si>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</si>
  <si>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</si>
  <si>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</si>
  <si>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</si>
  <si>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</si>
  <si>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</si>
  <si>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</si>
  <si>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</si>
  <si>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</si>
  <si>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</si>
  <si>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</si>
  <si>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</si>
  <si>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</si>
  <si>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</si>
  <si>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</si>
  <si>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</si>
  <si>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</si>
  <si>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</si>
  <si>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</si>
  <si>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</si>
  <si>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</si>
  <si>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</si>
  <si>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</si>
  <si>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</si>
  <si>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</si>
  <si>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</si>
  <si>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</si>
  <si>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</si>
  <si>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</si>
  <si>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</si>
  <si>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</si>
  <si>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</si>
  <si>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</si>
  <si>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</si>
  <si>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</si>
  <si>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</si>
  <si>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</si>
  <si>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</si>
  <si>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</si>
  <si>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</si>
  <si>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</si>
  <si>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</si>
  <si>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</si>
  <si>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</si>
  <si>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</si>
  <si>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</si>
  <si>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</si>
  <si>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</si>
  <si>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</si>
  <si>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</si>
  <si>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</si>
  <si>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</si>
  <si>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</si>
  <si>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</si>
  <si>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</si>
  <si>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</si>
  <si>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</si>
  <si>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</si>
  <si>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</si>
  <si>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</si>
  <si>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</si>
  <si>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</si>
  <si>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</si>
  <si>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</si>
  <si>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</si>
  <si>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</si>
  <si>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</si>
  <si>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</si>
  <si>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</si>
  <si>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</si>
  <si>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</si>
  <si>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</si>
  <si>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</si>
  <si>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</si>
  <si>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</si>
  <si>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</si>
  <si>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</si>
  <si>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</si>
  <si>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</si>
  <si>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</si>
  <si>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</si>
  <si>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</si>
  <si>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</si>
  <si>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</si>
  <si>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</si>
  <si>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</si>
  <si>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</si>
  <si>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</si>
  <si>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</si>
  <si>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</si>
  <si>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</si>
  <si>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</si>
  <si>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</si>
  <si>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</si>
  <si>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</si>
  <si>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</si>
  <si>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</si>
  <si>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</si>
  <si>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</si>
  <si>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</si>
  <si>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</si>
  <si>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</si>
  <si>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</si>
  <si>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</si>
  <si>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</si>
  <si>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</si>
  <si>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</si>
  <si>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</si>
  <si>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</si>
  <si>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</si>
  <si>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</si>
  <si>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</si>
  <si>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</si>
  <si>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</si>
  <si>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</si>
  <si>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</si>
  <si>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</si>
  <si>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</si>
  <si>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</si>
  <si>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</si>
  <si>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</si>
  <si>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</si>
  <si>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</si>
  <si>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</si>
  <si>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</si>
  <si>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</si>
  <si>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</si>
  <si>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</si>
  <si>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</si>
  <si>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</si>
  <si>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</si>
  <si>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</si>
  <si>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</si>
  <si>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</si>
  <si>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</si>
  <si>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</si>
  <si>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</si>
  <si>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</si>
  <si>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</si>
  <si>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</si>
  <si>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</si>
  <si>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</si>
  <si>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</si>
  <si>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</si>
  <si>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</si>
  <si>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</si>
  <si>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</si>
  <si>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</si>
  <si>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</si>
  <si>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</si>
  <si>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</si>
  <si>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</si>
  <si>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</si>
  <si>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</si>
  <si>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</si>
  <si>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</si>
  <si>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</si>
  <si>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</si>
  <si>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</si>
  <si>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</si>
  <si>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</si>
  <si>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</si>
  <si>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</si>
  <si>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</si>
  <si>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</si>
  <si>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</si>
  <si>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</si>
  <si>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</si>
  <si>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</si>
  <si>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</si>
  <si>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</si>
  <si>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</si>
  <si>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</si>
  <si>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</si>
  <si>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</si>
  <si>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</si>
  <si>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</si>
  <si>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</si>
  <si>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</si>
  <si>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</si>
  <si>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</si>
  <si>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</si>
  <si>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</si>
  <si>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</si>
  <si>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</si>
  <si>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</si>
  <si>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</si>
  <si>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</si>
  <si>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</si>
  <si>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</si>
  <si>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</si>
  <si>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</si>
  <si>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</si>
  <si>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</si>
  <si>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</si>
  <si>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</si>
  <si>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</si>
  <si>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</si>
  <si>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</si>
  <si>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</si>
  <si>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</si>
  <si>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</si>
  <si>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</si>
  <si>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</si>
  <si>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</si>
  <si>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</si>
  <si>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</si>
  <si>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</si>
  <si>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</si>
  <si>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</si>
  <si>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</si>
  <si>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</si>
  <si>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</si>
  <si>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</si>
  <si>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</si>
  <si>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</si>
  <si>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</si>
  <si>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</si>
  <si>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</si>
  <si>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</si>
  <si>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</si>
  <si>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</si>
  <si>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</si>
  <si>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</si>
  <si>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</si>
  <si>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</si>
  <si>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</si>
  <si>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</si>
  <si>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</si>
  <si>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</si>
  <si>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</si>
  <si>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</si>
  <si>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</si>
  <si>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</si>
  <si>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</si>
  <si>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</si>
  <si>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</si>
  <si>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</si>
  <si>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</si>
  <si>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</si>
  <si>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</si>
  <si>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</si>
  <si>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</si>
  <si>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</si>
  <si>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</si>
  <si>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</si>
  <si>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</si>
  <si>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</si>
  <si>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</si>
  <si>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</si>
  <si>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</si>
  <si>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</si>
  <si>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</si>
  <si>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</si>
  <si>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</si>
  <si>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</si>
  <si>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</si>
  <si>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</si>
  <si>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</si>
  <si>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</si>
  <si>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</si>
  <si>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</si>
  <si>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</si>
  <si>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</si>
  <si>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</si>
  <si>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</si>
  <si>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</si>
  <si>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</si>
  <si>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</si>
  <si>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</si>
  <si>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</si>
  <si>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</si>
  <si>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</si>
  <si>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</si>
  <si>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</si>
  <si>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</si>
  <si>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</si>
  <si>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</si>
  <si>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</si>
  <si>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</si>
  <si>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</si>
  <si>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</si>
  <si>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</si>
  <si>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</si>
  <si>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</si>
  <si>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</si>
  <si>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</si>
  <si>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</si>
  <si>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</si>
  <si>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</si>
  <si>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</si>
  <si>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</si>
  <si>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</si>
  <si>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</si>
  <si>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</si>
  <si>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</si>
  <si>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</si>
  <si>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</si>
  <si>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</si>
  <si>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</si>
  <si>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</si>
  <si>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</si>
  <si>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</si>
  <si>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</si>
  <si>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</si>
  <si>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</si>
  <si>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</si>
  <si>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</si>
  <si>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</si>
  <si>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</si>
  <si>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</si>
  <si>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</si>
  <si>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</si>
  <si>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</si>
  <si>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</si>
  <si>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</si>
  <si>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</si>
  <si>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</si>
  <si>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</si>
  <si>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</si>
  <si>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</si>
  <si>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</si>
  <si>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</si>
  <si>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</si>
  <si>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</si>
  <si>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</si>
  <si>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</si>
  <si>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</si>
  <si>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</si>
  <si>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</si>
  <si>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</si>
  <si>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</si>
  <si>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</si>
  <si>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</si>
  <si>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</si>
  <si>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</si>
  <si>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</si>
  <si>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</si>
  <si>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</si>
  <si>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</si>
  <si>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</si>
  <si>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</si>
  <si>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</si>
  <si>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</si>
  <si>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</si>
  <si>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</si>
  <si>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</si>
  <si>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</si>
  <si>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</si>
  <si>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</si>
  <si>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</si>
  <si>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</si>
  <si>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</si>
  <si>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</si>
  <si>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</si>
  <si>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</si>
  <si>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</si>
  <si>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</si>
  <si>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</si>
  <si>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</si>
  <si>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</si>
  <si>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</si>
  <si>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</si>
  <si>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</si>
  <si>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</si>
  <si>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</si>
  <si>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</si>
  <si>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</si>
  <si>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</si>
  <si>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</si>
  <si>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</si>
  <si>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</si>
  <si>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</si>
  <si>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</si>
  <si>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</si>
  <si>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</si>
  <si>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</si>
  <si>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</si>
  <si>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</si>
  <si>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</si>
  <si>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</si>
  <si>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</si>
  <si>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</si>
  <si>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</si>
  <si>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</si>
  <si>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</si>
  <si>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</si>
  <si>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</si>
  <si>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</si>
  <si>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</si>
  <si>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</si>
  <si>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</si>
  <si>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</si>
  <si>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</si>
  <si>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</si>
  <si>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</si>
  <si>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</si>
  <si>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</si>
  <si>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</si>
  <si>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</si>
  <si>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</si>
  <si>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</si>
  <si>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</si>
  <si>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</si>
  <si>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</si>
  <si>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</si>
  <si>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</si>
  <si>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</si>
  <si>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</si>
  <si>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</si>
  <si>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</si>
  <si>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</si>
  <si>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</si>
  <si>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</si>
  <si>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</si>
  <si>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</si>
  <si>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</si>
  <si>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</si>
  <si>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</si>
  <si>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</si>
  <si>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</si>
  <si>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</si>
  <si>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</si>
  <si>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</si>
  <si>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</si>
  <si>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</si>
  <si>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</si>
  <si>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</si>
  <si>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</si>
  <si>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</si>
  <si>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</si>
  <si>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</si>
  <si>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</si>
  <si>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</si>
  <si>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</si>
  <si>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</si>
  <si>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</si>
  <si>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</si>
  <si>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</si>
  <si>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</si>
  <si>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</si>
  <si>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</si>
  <si>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</si>
  <si>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</si>
  <si>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</si>
  <si>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</si>
  <si>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</si>
  <si>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</si>
  <si>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</si>
  <si>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</si>
  <si>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</si>
  <si>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</si>
  <si>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</si>
  <si>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</si>
  <si>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</si>
  <si>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</si>
  <si>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</si>
  <si>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</si>
  <si>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</si>
  <si>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</si>
  <si>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</si>
  <si>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</si>
  <si>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</si>
  <si>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</si>
  <si>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</si>
  <si>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</si>
  <si>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</si>
  <si>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</si>
  <si>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</si>
  <si>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</si>
  <si>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</si>
  <si>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</si>
  <si>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</si>
  <si>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</si>
  <si>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</si>
  <si>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</si>
  <si>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</si>
  <si>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</si>
  <si>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</si>
  <si>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</si>
  <si>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</si>
  <si>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</si>
  <si>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</si>
  <si>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</si>
  <si>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</si>
  <si>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</si>
  <si>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</si>
  <si>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</si>
  <si>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</si>
  <si>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</si>
  <si>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</si>
  <si>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</si>
  <si>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</si>
  <si>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</si>
  <si>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</si>
  <si>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</si>
  <si>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</si>
  <si>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</si>
  <si>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</si>
  <si>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</si>
  <si>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</si>
  <si>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</si>
  <si>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</si>
  <si>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</si>
  <si>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</si>
  <si>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</si>
  <si>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</si>
  <si>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</si>
  <si>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</si>
  <si>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</si>
  <si>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</si>
  <si>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</si>
  <si>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</si>
  <si>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</si>
  <si>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</si>
  <si>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</si>
  <si>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</si>
  <si>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</si>
  <si>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</si>
  <si>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</si>
  <si>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</si>
  <si>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</si>
  <si>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</si>
  <si>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</si>
  <si>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</si>
  <si>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</si>
  <si>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</si>
  <si>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</si>
  <si>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</si>
  <si>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</si>
  <si>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</si>
  <si>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</si>
  <si>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</si>
  <si>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</si>
  <si>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</si>
  <si>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</si>
  <si>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</si>
  <si>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</si>
  <si>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</si>
  <si>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</si>
  <si>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</si>
  <si>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</si>
  <si>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</si>
  <si>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</si>
  <si>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</si>
  <si>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</si>
  <si>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</si>
  <si>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</si>
  <si>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</si>
  <si>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</si>
  <si>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</si>
  <si>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</si>
  <si>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</si>
  <si>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</si>
  <si>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</si>
  <si>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</si>
  <si>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</si>
  <si>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</si>
  <si>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</si>
  <si>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</si>
  <si>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</si>
  <si>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</si>
  <si>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</si>
  <si>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</si>
  <si>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</si>
  <si>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</si>
  <si>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</si>
  <si>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</si>
  <si>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</si>
  <si>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</si>
  <si>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</si>
  <si>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</si>
  <si>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</si>
  <si>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</si>
  <si>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</si>
  <si>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</si>
  <si>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</si>
  <si>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</si>
  <si>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</si>
  <si>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</si>
  <si>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</si>
  <si>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</si>
  <si>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</si>
  <si>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</si>
  <si>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</si>
  <si>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</si>
  <si>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</si>
  <si>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</si>
  <si>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</si>
  <si>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</si>
  <si>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</si>
  <si>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</si>
  <si>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</si>
  <si>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</si>
  <si>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</si>
  <si>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</si>
  <si>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</si>
  <si>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</si>
  <si>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</si>
  <si>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</si>
  <si>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</si>
  <si>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</si>
  <si>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</si>
  <si>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</si>
  <si>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</si>
  <si>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</si>
  <si>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</si>
  <si>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</si>
  <si>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</si>
  <si>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</si>
  <si>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</si>
  <si>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</si>
  <si>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</si>
  <si>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</si>
  <si>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</si>
  <si>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</si>
  <si>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</si>
  <si>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</si>
  <si>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</si>
  <si>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</si>
  <si>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</si>
  <si>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</si>
  <si>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</si>
  <si>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</si>
  <si>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</si>
  <si>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</si>
  <si>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</si>
  <si>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</si>
  <si>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</si>
  <si>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</si>
  <si>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</si>
  <si>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</si>
  <si>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</si>
  <si>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</si>
  <si>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</si>
  <si>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</si>
  <si>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</si>
  <si>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</si>
  <si>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</si>
  <si>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</si>
  <si>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</si>
  <si>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</si>
  <si>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</si>
  <si>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</si>
  <si>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</si>
  <si>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</si>
  <si>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</si>
  <si>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</si>
  <si>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</si>
  <si>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</si>
  <si>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</si>
  <si>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</si>
  <si>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</si>
  <si>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</si>
  <si>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</si>
  <si>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</si>
  <si>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</si>
  <si>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</si>
  <si>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</si>
  <si>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</si>
  <si>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</si>
  <si>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</si>
  <si>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</si>
  <si>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</si>
  <si>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</si>
  <si>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</si>
  <si>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</si>
  <si>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</si>
  <si>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</si>
  <si>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</si>
  <si>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</si>
  <si>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</si>
  <si>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</si>
  <si>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</si>
  <si>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</si>
  <si>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</si>
  <si>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</si>
  <si>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</si>
  <si>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</si>
  <si>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</si>
  <si>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</si>
  <si>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</si>
  <si>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</si>
  <si>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</si>
  <si>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</si>
  <si>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</si>
  <si>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</si>
  <si>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</si>
  <si>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</si>
  <si>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</si>
  <si>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</si>
  <si>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</si>
  <si>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</si>
  <si>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</si>
  <si>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</si>
  <si>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</si>
  <si>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</si>
  <si>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</si>
  <si>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</si>
  <si>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</si>
  <si>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</si>
  <si>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</si>
  <si>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</si>
  <si>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</si>
  <si>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</si>
  <si>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</si>
  <si>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</si>
  <si>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</si>
  <si>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</si>
  <si>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</si>
  <si>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</si>
  <si>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</si>
  <si>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</si>
  <si>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</si>
  <si>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</si>
  <si>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</si>
  <si>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</si>
  <si>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</si>
  <si>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</si>
  <si>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</si>
  <si>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</si>
  <si>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</si>
  <si>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</si>
  <si>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</si>
  <si>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</si>
  <si>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</si>
  <si>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</si>
  <si>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</si>
  <si>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</si>
  <si>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</si>
  <si>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</si>
  <si>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</si>
  <si>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</si>
  <si>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</si>
  <si>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</si>
  <si>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</si>
  <si>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</si>
  <si>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</si>
  <si>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</si>
  <si>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</si>
  <si>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</si>
  <si>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</si>
  <si>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</si>
  <si>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</si>
  <si>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</si>
  <si>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</si>
  <si>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</si>
  <si>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</si>
  <si>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</si>
  <si>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</si>
  <si>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</si>
  <si>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</si>
  <si>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</si>
  <si>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</si>
  <si>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</si>
  <si>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</si>
  <si>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</si>
  <si>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</si>
  <si>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</si>
  <si>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</si>
  <si>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</si>
  <si>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</si>
  <si>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</si>
  <si>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</si>
  <si>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</si>
  <si>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</si>
  <si>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</si>
  <si>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</si>
  <si>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</si>
  <si>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</si>
  <si>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</si>
  <si>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</si>
  <si>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</si>
  <si>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</si>
  <si>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</si>
  <si>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</si>
  <si>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</si>
  <si>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</si>
  <si>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</si>
  <si>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</si>
  <si>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</si>
  <si>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</si>
  <si>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</si>
  <si>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</si>
  <si>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</si>
  <si>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</si>
  <si>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</si>
  <si>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</si>
  <si>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</si>
  <si>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</si>
  <si>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</si>
  <si>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</si>
  <si>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</si>
  <si>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</si>
  <si>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</si>
  <si>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</si>
  <si>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</si>
  <si>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</si>
  <si>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</si>
  <si>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</si>
  <si>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</si>
  <si>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</si>
  <si>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</si>
  <si>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</si>
  <si>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</si>
  <si>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</si>
  <si>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</si>
  <si>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</si>
  <si>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</si>
  <si>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</si>
  <si>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</si>
  <si>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</si>
  <si>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</si>
  <si>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</si>
  <si>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</si>
  <si>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</si>
  <si>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</si>
  <si>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</si>
  <si>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</si>
  <si>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</si>
  <si>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</si>
  <si>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</si>
  <si>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</si>
  <si>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</si>
  <si>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</si>
  <si>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</si>
  <si>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</si>
  <si>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</si>
  <si>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</si>
  <si>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</si>
  <si>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</si>
  <si>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</si>
  <si>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</si>
  <si>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</si>
  <si>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</si>
  <si>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</si>
  <si>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</si>
  <si>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</si>
  <si>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</si>
  <si>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</si>
  <si>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</si>
  <si>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</si>
  <si>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</si>
  <si>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</si>
  <si>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</si>
  <si>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</si>
  <si>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</si>
  <si>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</si>
  <si>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</si>
  <si>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</si>
  <si>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</si>
  <si>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</si>
  <si>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</si>
  <si>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</si>
  <si>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</si>
  <si>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</si>
  <si>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</si>
  <si>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</si>
  <si>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</si>
  <si>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</si>
  <si>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</si>
  <si>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</si>
  <si>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</si>
  <si>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</si>
  <si>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</si>
  <si>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</si>
  <si>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</si>
  <si>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</si>
  <si>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</si>
  <si>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</si>
  <si>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</si>
  <si>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</si>
  <si>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</si>
  <si>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</si>
  <si>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</si>
  <si>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</si>
  <si>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</si>
  <si>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</si>
  <si>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</si>
  <si>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</si>
  <si>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</si>
  <si>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</si>
  <si>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</si>
  <si>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</si>
  <si>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</si>
  <si>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</si>
  <si>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</si>
  <si>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</si>
  <si>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</si>
  <si>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</si>
  <si>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</si>
  <si>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</si>
  <si>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</si>
  <si>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</si>
  <si>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</si>
  <si>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</si>
  <si>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</si>
  <si>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</si>
  <si>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</si>
  <si>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</si>
  <si>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</si>
  <si>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</si>
  <si>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</si>
  <si>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</si>
  <si>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</si>
  <si>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</si>
  <si>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</si>
  <si>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</si>
  <si>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</si>
  <si>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</si>
  <si>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</si>
  <si>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</si>
  <si>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</si>
  <si>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</si>
  <si>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</si>
  <si>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</si>
  <si>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</si>
  <si>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</si>
  <si>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</si>
  <si>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</si>
  <si>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</si>
  <si>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</si>
  <si>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</si>
  <si>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</si>
  <si>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</si>
  <si>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</si>
  <si>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</si>
  <si>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</si>
  <si>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</si>
  <si>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</si>
  <si>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</si>
  <si>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</si>
  <si>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</si>
  <si>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</si>
  <si>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</si>
  <si>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</si>
  <si>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</si>
  <si>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</si>
  <si>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</si>
  <si>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</si>
  <si>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</si>
  <si>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</si>
  <si>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</si>
  <si>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</si>
  <si>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</si>
  <si>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</si>
  <si>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</si>
  <si>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</si>
  <si>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</si>
  <si>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</si>
  <si>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</si>
  <si>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</si>
  <si>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</si>
  <si>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</si>
  <si>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</si>
  <si>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</si>
  <si>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</si>
  <si>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</si>
  <si>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</si>
  <si>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</si>
  <si>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</si>
  <si>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</si>
  <si>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</si>
  <si>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</si>
  <si>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</si>
  <si>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</si>
  <si>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</si>
  <si>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</si>
  <si>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</si>
  <si>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</si>
  <si>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</si>
  <si>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</si>
  <si>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</si>
  <si>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</si>
  <si>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</si>
  <si>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</si>
  <si>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</si>
  <si>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</si>
  <si>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</si>
  <si>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</si>
  <si>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</si>
  <si>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</si>
  <si>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</si>
  <si>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</si>
  <si>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</si>
  <si>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</si>
  <si>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</si>
  <si>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</si>
  <si>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</si>
  <si>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</si>
  <si>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</si>
  <si>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</si>
  <si>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</si>
  <si>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</si>
  <si>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</si>
  <si>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</si>
  <si>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</si>
  <si>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</si>
  <si>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</si>
  <si>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</si>
  <si>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</si>
  <si>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</si>
  <si>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</si>
  <si>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</si>
  <si>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</si>
  <si>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</si>
  <si>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</si>
  <si>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</si>
  <si>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</si>
  <si>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</si>
  <si>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</si>
  <si>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</si>
  <si>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</si>
  <si>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</si>
  <si>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</si>
  <si>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</si>
  <si>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</si>
  <si>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</si>
  <si>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</si>
  <si>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</si>
  <si>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</si>
  <si>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</si>
  <si>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</si>
  <si>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</si>
  <si>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</si>
  <si>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</si>
  <si>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</si>
  <si>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</si>
  <si>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</si>
  <si>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</si>
  <si>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</si>
  <si>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</si>
  <si>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</si>
  <si>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</si>
  <si>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</si>
  <si>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</si>
  <si>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</si>
  <si>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</si>
  <si>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</si>
  <si>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</si>
  <si>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</si>
  <si>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</si>
  <si>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</si>
  <si>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</si>
  <si>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</si>
  <si>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</si>
  <si>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</si>
  <si>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</si>
  <si>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</si>
  <si>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</si>
  <si>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</si>
  <si>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</si>
  <si>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</si>
  <si>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</si>
  <si>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</si>
  <si>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</si>
  <si>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</si>
  <si>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</si>
  <si>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</si>
  <si>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</si>
  <si>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</si>
  <si>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</si>
  <si>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</si>
  <si>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</si>
  <si>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</si>
  <si>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</si>
  <si>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</si>
  <si>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</si>
  <si>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</si>
  <si>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</si>
  <si>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</si>
  <si>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</si>
  <si>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</si>
  <si>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</si>
  <si>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</si>
  <si>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</si>
  <si>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</si>
  <si>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</si>
  <si>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</si>
  <si>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</si>
  <si>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</si>
  <si>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</si>
  <si>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</si>
  <si>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</si>
  <si>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</si>
  <si>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</si>
  <si>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</si>
  <si>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</si>
  <si>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</si>
  <si>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</si>
  <si>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</si>
  <si>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</si>
  <si>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</si>
  <si>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</si>
  <si>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</si>
  <si>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</si>
  <si>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</si>
  <si>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</si>
  <si>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</si>
  <si>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</si>
  <si>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</si>
  <si>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</si>
  <si>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</si>
  <si>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</si>
  <si>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</si>
  <si>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</si>
  <si>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</si>
  <si>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</si>
  <si>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</si>
  <si>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</si>
  <si>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</si>
  <si>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</si>
  <si>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</si>
  <si>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</si>
  <si>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</si>
  <si>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</si>
  <si>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</si>
  <si>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</si>
  <si>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</si>
  <si>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</si>
  <si>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</si>
  <si>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</si>
  <si>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</si>
  <si>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</si>
  <si>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</si>
  <si>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</si>
  <si>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</si>
  <si>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</si>
  <si>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</si>
  <si>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</si>
  <si>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</si>
  <si>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</si>
  <si>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</si>
  <si>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</si>
  <si>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</si>
  <si>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</si>
  <si>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</si>
  <si>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</si>
  <si>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</si>
  <si>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</si>
  <si>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</si>
  <si>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</si>
  <si>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</si>
  <si>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</si>
  <si>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</si>
  <si>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</si>
  <si>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</si>
  <si>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</si>
  <si>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</si>
  <si>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</si>
  <si>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</si>
  <si>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</si>
  <si>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</si>
  <si>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</si>
  <si>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</si>
  <si>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</si>
  <si>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</si>
  <si>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</si>
  <si>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</si>
  <si>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</si>
  <si>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</si>
  <si>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</si>
  <si>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</si>
  <si>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</si>
  <si>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</si>
  <si>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</si>
  <si>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</si>
  <si>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</si>
  <si>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</si>
  <si>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</si>
  <si>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</si>
  <si>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</si>
  <si>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</si>
  <si>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</si>
  <si>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</si>
  <si>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</si>
  <si>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</si>
  <si>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</si>
  <si>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</si>
  <si>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</si>
  <si>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</si>
  <si>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</si>
  <si>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</si>
  <si>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</si>
  <si>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</si>
  <si>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</si>
  <si>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</si>
  <si>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</si>
  <si>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</si>
  <si>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</si>
  <si>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</si>
  <si>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</si>
  <si>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</si>
  <si>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</si>
  <si>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</si>
  <si>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</si>
  <si>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</si>
  <si>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</si>
  <si>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</si>
  <si>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</si>
  <si>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</si>
  <si>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</si>
  <si>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</si>
  <si>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</si>
  <si>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</si>
  <si>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</si>
  <si>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</si>
  <si>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</si>
  <si>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</si>
  <si>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</si>
  <si>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</si>
  <si>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</si>
  <si>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</si>
  <si>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</si>
  <si>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</si>
  <si>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</si>
  <si>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</si>
  <si>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</si>
  <si>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</si>
  <si>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</si>
  <si>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</si>
  <si>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</si>
  <si>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</si>
  <si>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</si>
  <si>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</si>
  <si>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</si>
  <si>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</si>
  <si>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</si>
  <si>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</si>
  <si>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</si>
  <si>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</si>
  <si>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</si>
  <si>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</si>
  <si>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</si>
  <si>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</si>
  <si>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</si>
  <si>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</si>
  <si>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</si>
  <si>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</si>
  <si>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</si>
  <si>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</si>
  <si>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</si>
  <si>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</si>
  <si>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</si>
  <si>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</si>
  <si>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</si>
  <si>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</si>
  <si>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</si>
  <si>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</si>
  <si>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</si>
  <si>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</si>
  <si>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</si>
  <si>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</si>
  <si>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</si>
  <si>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</si>
  <si>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</si>
  <si>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</si>
  <si>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</si>
  <si>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</si>
  <si>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</si>
  <si>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</si>
  <si>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</si>
  <si>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</si>
  <si>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</si>
  <si>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</si>
  <si>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</si>
  <si>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</si>
  <si>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</si>
  <si>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</si>
  <si>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</si>
  <si>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</si>
  <si>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</si>
  <si>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</si>
  <si>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</si>
  <si>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</si>
  <si>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</si>
  <si>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</si>
  <si>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</si>
  <si>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</si>
  <si>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</si>
  <si>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</si>
  <si>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</si>
  <si>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</si>
  <si>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</si>
  <si>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</si>
  <si>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</si>
  <si>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</si>
  <si>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</si>
  <si>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</si>
  <si>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</si>
  <si>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</si>
  <si>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</si>
  <si>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</si>
  <si>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</si>
  <si>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</si>
  <si>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</si>
  <si>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</si>
  <si>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</si>
  <si>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</si>
  <si>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</si>
  <si>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</si>
  <si>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</si>
  <si>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</si>
  <si>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</si>
  <si>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</si>
  <si>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</si>
  <si>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</si>
  <si>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</si>
  <si>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</si>
  <si>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</si>
  <si>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</si>
  <si>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</si>
  <si>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</si>
  <si>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</si>
  <si>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</si>
  <si>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</si>
  <si>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</si>
  <si>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</si>
  <si>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</si>
  <si>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</si>
  <si>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</si>
  <si>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</si>
  <si>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</si>
  <si>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</si>
  <si>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</si>
  <si>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</si>
  <si>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</si>
  <si>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</si>
  <si>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</si>
  <si>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</si>
  <si>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</si>
  <si>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</si>
  <si>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</si>
  <si>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</si>
  <si>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</si>
  <si>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</si>
  <si>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</si>
  <si>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</si>
  <si>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</si>
  <si>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</si>
  <si>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</si>
  <si>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</si>
  <si>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</si>
  <si>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</si>
  <si>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</si>
  <si>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</si>
  <si>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</si>
  <si>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</si>
  <si>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</si>
  <si>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</si>
  <si>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</si>
  <si>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</si>
  <si>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</si>
  <si>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</si>
  <si>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</si>
  <si>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</si>
  <si>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</si>
  <si>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</si>
  <si>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</si>
  <si>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</si>
  <si>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</si>
  <si>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</si>
  <si>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</si>
  <si>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</si>
  <si>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</si>
  <si>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</si>
  <si>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</si>
  <si>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</si>
  <si>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</si>
  <si>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</si>
  <si>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</si>
  <si>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</si>
  <si>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</si>
  <si>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</si>
  <si>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</si>
  <si>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</si>
  <si>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</si>
  <si>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</si>
  <si>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</si>
  <si>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</si>
  <si>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</si>
  <si>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</si>
  <si>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</si>
  <si>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</si>
  <si>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</si>
  <si>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</si>
  <si>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</si>
  <si>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</si>
  <si>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</si>
  <si>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</si>
  <si>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</si>
  <si>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</si>
  <si>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</si>
  <si>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</si>
  <si>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</si>
  <si>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</si>
  <si>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</si>
  <si>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</si>
  <si>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</si>
  <si>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</si>
  <si>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</si>
  <si>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</si>
  <si>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</si>
  <si>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</si>
  <si>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</si>
  <si>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</si>
  <si>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</si>
  <si>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</si>
  <si>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</si>
  <si>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</si>
  <si>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</si>
  <si>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</si>
  <si>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</si>
  <si>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</si>
  <si>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</si>
  <si>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</si>
  <si>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</si>
  <si>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</si>
  <si>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</si>
  <si>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</si>
  <si>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</si>
  <si>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</si>
  <si>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</si>
  <si>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</si>
  <si>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</si>
  <si>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</si>
  <si>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</si>
  <si>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</si>
  <si>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</si>
  <si>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</si>
  <si>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</si>
  <si>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</si>
  <si>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</si>
  <si>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</si>
  <si>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</si>
  <si>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</si>
  <si>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</si>
  <si>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</si>
  <si>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</si>
  <si>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</si>
  <si>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</si>
  <si>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</si>
  <si>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</si>
  <si>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</si>
  <si>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</si>
  <si>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</si>
  <si>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</si>
  <si>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</si>
  <si>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</si>
  <si>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</si>
  <si>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</si>
  <si>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</si>
  <si>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</si>
  <si>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</si>
  <si>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</si>
  <si>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</si>
  <si>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</si>
  <si>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</si>
  <si>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</si>
  <si>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</si>
  <si>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</si>
  <si>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</si>
  <si>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</si>
  <si>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</si>
  <si>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</si>
  <si>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</si>
  <si>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</si>
  <si>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</si>
  <si>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</si>
  <si>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</si>
  <si>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</si>
  <si>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</si>
  <si>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</si>
  <si>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</si>
  <si>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</si>
  <si>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</si>
  <si>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</si>
  <si>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</si>
  <si>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</si>
  <si>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</si>
  <si>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</si>
  <si>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</si>
  <si>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</si>
  <si>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</si>
  <si>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</si>
  <si>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</si>
  <si>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</si>
  <si>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</si>
  <si>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</si>
  <si>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</si>
  <si>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</si>
  <si>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</si>
  <si>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</si>
  <si>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</si>
  <si>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</si>
  <si>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</si>
  <si>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</si>
  <si>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</si>
  <si>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</si>
  <si>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</si>
  <si>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</si>
  <si>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</si>
  <si>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</si>
  <si>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</si>
  <si>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</si>
  <si>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</si>
  <si>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</si>
  <si>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</si>
  <si>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</si>
  <si>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</si>
  <si>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</si>
  <si>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</si>
  <si>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</si>
  <si>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</si>
  <si>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</si>
  <si>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</si>
  <si>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</si>
  <si>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</si>
  <si>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</si>
  <si>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</si>
  <si>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</si>
  <si>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</si>
  <si>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</si>
  <si>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</si>
  <si>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</si>
  <si>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</si>
  <si>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</si>
  <si>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</si>
  <si>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</si>
  <si>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</si>
  <si>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</si>
  <si>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</si>
  <si>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</si>
  <si>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</si>
  <si>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</si>
  <si>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</si>
  <si>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</si>
  <si>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</si>
  <si>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</si>
  <si>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</si>
  <si>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</si>
  <si>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</si>
  <si>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</si>
  <si>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</si>
  <si>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</si>
  <si>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</si>
  <si>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</si>
  <si>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</si>
  <si>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</si>
  <si>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</si>
  <si>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</si>
  <si>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</si>
  <si>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</si>
  <si>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</si>
  <si>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</si>
  <si>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</si>
  <si>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</si>
  <si>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</si>
  <si>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</si>
  <si>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</si>
  <si>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</si>
  <si>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</si>
  <si>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</si>
  <si>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</si>
  <si>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</si>
  <si>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</si>
  <si>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</si>
  <si>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</si>
  <si>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</si>
  <si>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</si>
  <si>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</si>
  <si>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</si>
  <si>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</si>
  <si>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</si>
  <si>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</si>
  <si>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</si>
  <si>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</si>
  <si>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</si>
  <si>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</si>
  <si>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</si>
  <si>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</si>
  <si>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</si>
  <si>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</si>
  <si>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</si>
  <si>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</si>
  <si>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</si>
  <si>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</si>
  <si>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</si>
  <si>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</si>
  <si>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</si>
  <si>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</si>
  <si>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</si>
  <si>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</si>
  <si>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</si>
  <si>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</si>
  <si>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</si>
  <si>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</si>
  <si>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</si>
  <si>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</si>
  <si>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</si>
  <si>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</si>
  <si>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</si>
  <si>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</si>
  <si>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</si>
  <si>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</si>
  <si>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</si>
  <si>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</si>
  <si>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</si>
  <si>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</si>
  <si>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</si>
  <si>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</si>
  <si>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</si>
  <si>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</si>
  <si>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</si>
  <si>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</si>
  <si>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</si>
  <si>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</si>
  <si>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</si>
  <si>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</si>
  <si>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</si>
  <si>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</si>
  <si>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</si>
  <si>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</si>
  <si>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</si>
  <si>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</si>
  <si>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</si>
  <si>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</si>
  <si>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</si>
  <si>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</si>
  <si>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</si>
  <si>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</si>
  <si>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</si>
  <si>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</si>
  <si>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</si>
  <si>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</si>
  <si>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</si>
  <si>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</si>
  <si>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</si>
  <si>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</si>
  <si>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</si>
  <si>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</si>
  <si>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</si>
  <si>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</si>
  <si>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</si>
  <si>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</si>
  <si>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</si>
  <si>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</si>
  <si>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</si>
  <si>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</si>
  <si>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</si>
  <si>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</si>
  <si>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</si>
  <si>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</si>
  <si>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</si>
  <si>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</si>
  <si>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</si>
  <si>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</si>
  <si>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</si>
  <si>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</si>
  <si>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</si>
  <si>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</si>
  <si>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</si>
  <si>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</si>
  <si>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</si>
  <si>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</si>
  <si>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</si>
  <si>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</si>
  <si>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</si>
  <si>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</si>
  <si>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</si>
  <si>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</si>
  <si>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</si>
  <si>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</si>
  <si>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</si>
  <si>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</si>
  <si>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</si>
  <si>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</si>
  <si>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</si>
  <si>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</si>
  <si>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</si>
  <si>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</si>
  <si>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</si>
  <si>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</si>
  <si>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</si>
  <si>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</si>
  <si>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</si>
  <si>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</si>
  <si>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</si>
  <si>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</si>
  <si>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</si>
  <si>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</si>
  <si>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</si>
  <si>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</si>
  <si>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</si>
  <si>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</si>
  <si>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</si>
  <si>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</si>
  <si>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</si>
  <si>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</si>
  <si>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</si>
  <si>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</si>
  <si>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</si>
  <si>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</si>
  <si>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</si>
  <si>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</si>
  <si>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</si>
  <si>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</si>
  <si>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</si>
  <si>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</si>
  <si>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</si>
  <si>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</si>
  <si>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</si>
  <si>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</si>
  <si>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</si>
  <si>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</si>
  <si>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</si>
  <si>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</si>
  <si>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</si>
  <si>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</si>
  <si>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</si>
  <si>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</si>
  <si>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</si>
  <si>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</si>
  <si>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</si>
  <si>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</si>
  <si>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</si>
  <si>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</si>
  <si>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</si>
  <si>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</si>
  <si>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</si>
  <si>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</si>
  <si>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</si>
  <si>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</si>
  <si>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</si>
  <si>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</si>
  <si>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</si>
  <si>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</si>
  <si>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</si>
  <si>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</si>
  <si>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</si>
  <si>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</si>
  <si>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</si>
  <si>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</si>
  <si>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</si>
  <si>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</si>
  <si>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</si>
  <si>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</si>
  <si>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</si>
  <si>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</si>
  <si>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</si>
  <si>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</si>
  <si>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</si>
  <si>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</si>
  <si>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</si>
  <si>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</si>
  <si>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</si>
  <si>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</si>
  <si>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</si>
  <si>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</si>
  <si>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</si>
  <si>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</si>
  <si>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</si>
  <si>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</si>
  <si>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</si>
  <si>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</si>
  <si>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</si>
  <si>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</si>
  <si>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</si>
  <si>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</si>
  <si>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</si>
  <si>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</si>
  <si>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</si>
  <si>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</si>
  <si>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</si>
  <si>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</si>
  <si>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</si>
  <si>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</si>
  <si>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</si>
  <si>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</si>
  <si>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</si>
  <si>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</si>
  <si>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</si>
  <si>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</si>
  <si>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</si>
  <si>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</si>
  <si>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</si>
  <si>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</si>
  <si>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</si>
  <si>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</si>
  <si>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</si>
  <si>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</si>
  <si>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</si>
  <si>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</si>
  <si>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</si>
  <si>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</si>
  <si>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</si>
  <si>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</si>
  <si>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</si>
  <si>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</si>
  <si>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</si>
  <si>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</si>
  <si>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</si>
  <si>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</si>
  <si>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</si>
  <si>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</si>
  <si>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</si>
  <si>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</si>
  <si>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</si>
  <si>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</si>
  <si>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</si>
  <si>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</si>
  <si>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</si>
  <si>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</si>
  <si>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</si>
  <si>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</si>
  <si>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</si>
  <si>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</si>
  <si>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</si>
  <si>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</si>
  <si>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</si>
  <si>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</si>
  <si>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</si>
  <si>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</si>
  <si>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</si>
  <si>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</si>
  <si>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</si>
  <si>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</si>
  <si>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</si>
  <si>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</si>
  <si>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</si>
  <si>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</si>
  <si>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</si>
  <si>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</si>
  <si>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</si>
  <si>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</si>
  <si>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</si>
  <si>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</si>
  <si>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</si>
  <si>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</si>
  <si>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</si>
  <si>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</si>
  <si>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</si>
  <si>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</si>
  <si>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</si>
  <si>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</si>
  <si>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</si>
  <si>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</si>
  <si>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</si>
  <si>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</si>
  <si>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</si>
  <si>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</si>
  <si>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</si>
  <si>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</si>
  <si>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</si>
  <si>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</si>
  <si>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</si>
  <si>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</si>
  <si>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</si>
  <si>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</si>
  <si>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</si>
  <si>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</si>
  <si>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</si>
  <si>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</si>
  <si>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</si>
  <si>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</si>
  <si>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</si>
  <si>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</si>
  <si>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</si>
  <si>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</si>
  <si>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</si>
  <si>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</si>
  <si>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</si>
  <si>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</si>
  <si>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</si>
  <si>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</si>
  <si>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</si>
  <si>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</si>
  <si>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</si>
  <si>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</si>
  <si>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</si>
  <si>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</si>
  <si>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</si>
  <si>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</si>
  <si>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</si>
  <si>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</si>
  <si>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</si>
  <si>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</si>
  <si>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</si>
  <si>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</si>
  <si>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</si>
  <si>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</si>
  <si>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</si>
  <si>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</si>
  <si>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</si>
  <si>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</si>
  <si>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</si>
  <si>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</si>
  <si>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</si>
  <si>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</si>
  <si>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</si>
  <si>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</si>
  <si>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</si>
  <si>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</si>
  <si>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</si>
  <si>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</si>
  <si>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</si>
  <si>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</si>
  <si>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</si>
  <si>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</si>
  <si>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</si>
  <si>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</si>
  <si>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</si>
  <si>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</si>
  <si>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</si>
  <si>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</si>
  <si>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</si>
  <si>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</si>
  <si>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</si>
  <si>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</si>
  <si>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</si>
  <si>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</si>
  <si>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</si>
  <si>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</si>
  <si>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</si>
  <si>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</si>
  <si>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</si>
  <si>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</si>
  <si>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</si>
  <si>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</si>
  <si>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</si>
  <si>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</si>
  <si>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</si>
  <si>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</si>
  <si>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</si>
  <si>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</si>
  <si>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</si>
  <si>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</si>
  <si>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</si>
  <si>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</si>
  <si>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</si>
  <si>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</si>
  <si>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</si>
  <si>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</si>
  <si>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</si>
  <si>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</si>
  <si>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</si>
  <si>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</si>
  <si>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</si>
  <si>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</si>
  <si>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</si>
  <si>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</si>
  <si>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</si>
  <si>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</si>
  <si>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</si>
  <si>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</si>
  <si>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</si>
  <si>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</si>
  <si>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</si>
  <si>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</si>
  <si>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</si>
  <si>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</si>
  <si>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</si>
  <si>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</si>
  <si>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</si>
  <si>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</si>
  <si>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</si>
  <si>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</si>
  <si>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</si>
  <si>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</si>
  <si>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</si>
  <si>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</si>
  <si>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</si>
  <si>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</si>
  <si>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</si>
  <si>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</si>
  <si>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</si>
  <si>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</si>
  <si>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</si>
  <si>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</si>
  <si>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</si>
  <si>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</si>
  <si>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</si>
  <si>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</si>
  <si>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</si>
  <si>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</si>
  <si>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</si>
  <si>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</si>
  <si>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</si>
  <si>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</si>
  <si>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</si>
  <si>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</si>
  <si>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</si>
  <si>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</si>
  <si>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</si>
  <si>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</si>
  <si>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</si>
  <si>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</si>
  <si>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</si>
  <si>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</si>
  <si>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</si>
  <si>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</si>
  <si>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</si>
  <si>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</si>
  <si>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</si>
  <si>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</si>
  <si>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</si>
  <si>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</si>
  <si>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</si>
  <si>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</si>
  <si>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</si>
  <si>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</si>
  <si>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</si>
  <si>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</si>
  <si>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</si>
  <si>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</si>
  <si>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</si>
  <si>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</si>
  <si>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</si>
  <si>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</si>
  <si>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</si>
  <si>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</si>
  <si>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</si>
  <si>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</si>
  <si>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</si>
  <si>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</si>
  <si>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</si>
  <si>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</si>
  <si>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</si>
  <si>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</si>
  <si>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</si>
  <si>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</si>
  <si>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</si>
  <si>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</si>
  <si>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</si>
  <si>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</si>
  <si>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</si>
  <si>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</si>
  <si>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</si>
  <si>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</si>
  <si>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</si>
  <si>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</si>
  <si>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</si>
  <si>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</si>
  <si>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</si>
  <si>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</si>
  <si>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</si>
  <si>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</si>
  <si>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</si>
  <si>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</si>
  <si>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</si>
  <si>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</si>
  <si>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</si>
  <si>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</si>
  <si>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</si>
  <si>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</si>
  <si>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</si>
  <si>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</si>
  <si>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</si>
  <si>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</si>
  <si>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</si>
  <si>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</si>
  <si>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</si>
  <si>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</si>
  <si>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</si>
  <si>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</si>
  <si>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</si>
  <si>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</si>
  <si>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</si>
  <si>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</si>
  <si>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</si>
  <si>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</si>
  <si>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</si>
  <si>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</si>
  <si>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</si>
  <si>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</si>
  <si>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</si>
  <si>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</si>
  <si>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</si>
  <si>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</si>
  <si>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</si>
  <si>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</si>
  <si>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</si>
  <si>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</si>
  <si>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</si>
  <si>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</si>
  <si>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</si>
  <si>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</si>
  <si>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</si>
  <si>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</si>
  <si>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</si>
  <si>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</si>
  <si>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</si>
  <si>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</si>
  <si>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</si>
  <si>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</si>
  <si>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</si>
  <si>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</si>
  <si>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</si>
  <si>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</si>
  <si>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</si>
  <si>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</si>
  <si>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</si>
  <si>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</si>
  <si>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</si>
  <si>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</si>
  <si>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</si>
  <si>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</si>
  <si>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</si>
  <si>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</si>
  <si>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</si>
  <si>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</si>
  <si>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</si>
  <si>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</si>
  <si>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</si>
  <si>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</si>
  <si>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</si>
  <si>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</si>
  <si>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</si>
  <si>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</si>
  <si>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</si>
  <si>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</si>
  <si>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</si>
  <si>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</si>
  <si>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</si>
  <si>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</si>
  <si>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</si>
  <si>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</si>
  <si>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</si>
  <si>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</si>
  <si>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</si>
  <si>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</si>
  <si>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</si>
  <si>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</si>
  <si>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</si>
  <si>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</si>
  <si>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</si>
  <si>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</si>
  <si>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</si>
  <si>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</si>
  <si>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</si>
  <si>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</si>
  <si>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</si>
  <si>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</si>
  <si>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</si>
  <si>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</si>
  <si>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</si>
  <si>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</si>
  <si>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</si>
  <si>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</si>
  <si>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</si>
  <si>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</si>
  <si>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</si>
  <si>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</si>
  <si>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</si>
  <si>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</si>
  <si>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</si>
  <si>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</si>
  <si>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</si>
  <si>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</si>
  <si>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</si>
  <si>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</si>
  <si>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</si>
  <si>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</si>
  <si>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</si>
  <si>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</si>
  <si>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</si>
  <si>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</si>
  <si>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</si>
  <si>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</si>
  <si>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</si>
  <si>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</si>
  <si>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</si>
  <si>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</si>
  <si>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</si>
  <si>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</si>
  <si>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</si>
  <si>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</si>
  <si>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</si>
  <si>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</si>
  <si>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</si>
  <si>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</si>
  <si>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</si>
  <si>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</si>
  <si>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</si>
  <si>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</si>
  <si>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</si>
  <si>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</si>
  <si>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</si>
  <si>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</si>
  <si>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</si>
  <si>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</si>
  <si>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</si>
  <si>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</si>
  <si>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</si>
  <si>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</si>
  <si>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</si>
  <si>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</si>
  <si>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</si>
  <si>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</si>
  <si>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</si>
  <si>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</si>
  <si>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</si>
  <si>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</si>
  <si>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</si>
  <si>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</si>
  <si>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</si>
  <si>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</si>
  <si>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</si>
  <si>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</si>
  <si>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</si>
  <si>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</si>
  <si>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</si>
  <si>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</si>
  <si>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</si>
  <si>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</si>
  <si>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</si>
  <si>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</si>
  <si>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</si>
  <si>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</si>
  <si>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</si>
  <si>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</si>
  <si>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</si>
  <si>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</si>
  <si>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</si>
  <si>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</si>
  <si>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</si>
  <si>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</si>
  <si>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</si>
  <si>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</si>
  <si>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</si>
  <si>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</si>
  <si>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</si>
  <si>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</si>
  <si>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</si>
  <si>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</si>
  <si>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</si>
  <si>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</si>
  <si>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</si>
  <si>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</si>
  <si>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</si>
  <si>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</si>
  <si>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</si>
  <si>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</si>
  <si>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</si>
  <si>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</si>
  <si>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</si>
  <si>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</si>
  <si>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</si>
  <si>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</si>
  <si>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</si>
  <si>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</si>
  <si>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</si>
  <si>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</si>
  <si>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</si>
  <si>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</si>
  <si>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</si>
  <si>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</si>
  <si>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</si>
  <si>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</si>
  <si>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</si>
  <si>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</si>
  <si>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</si>
  <si>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</si>
  <si>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</si>
  <si>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</si>
  <si>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</si>
  <si>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</si>
  <si>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</si>
  <si>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</si>
  <si>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</si>
  <si>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</si>
  <si>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</si>
  <si>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</si>
  <si>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</si>
  <si>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</si>
  <si>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</si>
  <si>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</si>
  <si>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</si>
  <si>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</si>
  <si>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</si>
  <si>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</si>
  <si>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</si>
  <si>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</si>
  <si>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</si>
  <si>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</si>
  <si>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</si>
  <si>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</si>
  <si>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</si>
  <si>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</si>
  <si>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</si>
  <si>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</si>
  <si>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</si>
  <si>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</si>
  <si>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</si>
  <si>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</si>
  <si>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</si>
  <si>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</si>
  <si>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</si>
  <si>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</si>
  <si>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</si>
  <si>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</si>
  <si>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</si>
  <si>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</si>
  <si>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</si>
  <si>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</si>
  <si>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</si>
  <si>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</si>
  <si>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</si>
  <si>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</si>
  <si>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</si>
  <si>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</si>
  <si>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</si>
  <si>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</si>
  <si>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</si>
  <si>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</si>
  <si>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</si>
  <si>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</si>
  <si>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</si>
  <si>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</si>
  <si>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</si>
  <si>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</si>
  <si>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</si>
  <si>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</si>
  <si>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</si>
  <si>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</si>
  <si>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</si>
  <si>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</si>
  <si>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</si>
  <si>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</si>
  <si>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</si>
  <si>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</si>
  <si>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</si>
  <si>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</si>
  <si>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</si>
  <si>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</si>
  <si>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</si>
  <si>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</si>
  <si>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</si>
  <si>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</si>
  <si>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</si>
  <si>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</si>
  <si>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</si>
  <si>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</si>
  <si>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</si>
  <si>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</si>
  <si>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</si>
  <si>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</si>
  <si>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</si>
  <si>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</si>
  <si>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</si>
  <si>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</si>
  <si>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</si>
  <si>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</si>
  <si>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</si>
  <si>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</si>
  <si>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</si>
  <si>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</si>
  <si>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</si>
  <si>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</si>
  <si>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</si>
  <si>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</si>
  <si>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</si>
  <si>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</si>
  <si>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</si>
  <si>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</si>
  <si>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</si>
  <si>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</si>
  <si>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</si>
  <si>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</si>
  <si>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</si>
  <si>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</si>
  <si>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</si>
  <si>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</si>
  <si>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</si>
  <si>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</si>
  <si>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</si>
  <si>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</si>
  <si>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</si>
  <si>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</si>
  <si>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</si>
  <si>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</si>
  <si>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</si>
  <si>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</si>
  <si>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</si>
  <si>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</si>
  <si>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</si>
  <si>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</si>
  <si>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</si>
  <si>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</si>
  <si>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</si>
  <si>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</si>
  <si>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</si>
  <si>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</si>
  <si>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</si>
  <si>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</si>
  <si>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</si>
  <si>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</si>
  <si>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</si>
  <si>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</si>
  <si>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</si>
  <si>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</si>
  <si>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</si>
  <si>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</si>
  <si>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</si>
  <si>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</si>
  <si>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</si>
  <si>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</si>
  <si>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</si>
  <si>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</si>
  <si>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</si>
  <si>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</si>
  <si>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</si>
  <si>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</si>
  <si>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</si>
  <si>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</si>
  <si>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</si>
  <si>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</si>
  <si>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</si>
  <si>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</si>
  <si>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</si>
  <si>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</si>
  <si>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</si>
  <si>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</si>
  <si>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</si>
  <si>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</si>
  <si>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</si>
  <si>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</si>
  <si>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</si>
  <si>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</si>
  <si>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</si>
  <si>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</si>
  <si>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</si>
  <si>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</si>
  <si>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</si>
  <si>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</si>
  <si>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</si>
  <si>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</si>
  <si>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</si>
  <si>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</si>
  <si>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</si>
  <si>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</si>
  <si>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</si>
  <si>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</si>
  <si>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</si>
  <si>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</si>
  <si>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</si>
  <si>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</si>
  <si>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</si>
  <si>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</si>
  <si>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</si>
  <si>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</si>
  <si>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</si>
  <si>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</si>
  <si>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</si>
  <si>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</si>
  <si>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</si>
  <si>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</si>
  <si>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</si>
  <si>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</si>
  <si>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</si>
  <si>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</si>
  <si>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</si>
  <si>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</si>
  <si>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</si>
  <si>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</si>
  <si>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</si>
  <si>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</si>
  <si>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</si>
  <si>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</si>
  <si>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</si>
  <si>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</si>
  <si>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</si>
  <si>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</si>
  <si>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</si>
  <si>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</si>
  <si>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</si>
  <si>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</si>
  <si>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</si>
  <si>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</si>
  <si>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</si>
  <si>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</si>
  <si>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</si>
  <si>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</si>
  <si>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</si>
  <si>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</si>
  <si>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</si>
  <si>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</si>
  <si>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</si>
  <si>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</si>
  <si>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</si>
  <si>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</si>
  <si>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</si>
  <si>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</si>
  <si>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</si>
  <si>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</si>
  <si>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</si>
  <si>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</si>
  <si>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</si>
  <si>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</si>
  <si>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</si>
  <si>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</si>
  <si>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</si>
  <si>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</si>
  <si>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</si>
  <si>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</si>
  <si>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</si>
  <si>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</si>
  <si>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</si>
  <si>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</si>
  <si>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</si>
  <si>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</si>
  <si>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</si>
  <si>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</si>
  <si>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</si>
  <si>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</si>
  <si>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</si>
  <si>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</si>
  <si>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</si>
  <si>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</si>
  <si>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</si>
  <si>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</si>
  <si>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</si>
  <si>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</si>
  <si>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</si>
  <si>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</si>
  <si>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</si>
  <si>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</si>
  <si>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</si>
  <si>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</si>
  <si>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</si>
  <si>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</si>
  <si>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</si>
  <si>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</si>
  <si>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</si>
  <si>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</si>
  <si>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</si>
  <si>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</si>
  <si>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</si>
  <si>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</si>
  <si>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</si>
  <si>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</si>
  <si>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</si>
  <si>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</si>
  <si>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</si>
  <si>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</si>
  <si>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</si>
  <si>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</si>
  <si>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</si>
  <si>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</si>
  <si>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</si>
  <si>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</si>
  <si>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</si>
  <si>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</si>
  <si>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</si>
  <si>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</si>
  <si>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</si>
  <si>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</si>
  <si>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</si>
  <si>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</si>
  <si>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</si>
  <si>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</si>
  <si>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</si>
  <si>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</si>
  <si>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</si>
  <si>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</si>
  <si>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</si>
  <si>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</si>
  <si>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</si>
  <si>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</si>
  <si>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</si>
  <si>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</si>
  <si>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</si>
  <si>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</si>
  <si>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</si>
  <si>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</si>
  <si>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</si>
  <si>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</si>
  <si>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</si>
  <si>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</si>
  <si>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</si>
  <si>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</si>
  <si>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</si>
  <si>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</si>
  <si>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</si>
  <si>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</si>
  <si>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</si>
  <si>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</si>
  <si>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</si>
  <si>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</si>
  <si>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</si>
  <si>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</si>
  <si>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</si>
  <si>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</si>
  <si>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</si>
  <si>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</si>
  <si>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</si>
  <si>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</si>
  <si>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</si>
  <si>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</si>
  <si>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</si>
  <si>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</si>
  <si>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</si>
  <si>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</si>
  <si>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</si>
  <si>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</si>
  <si>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</si>
  <si>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</si>
  <si>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</si>
  <si>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</si>
  <si>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</si>
  <si>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</si>
  <si>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</si>
  <si>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</si>
  <si>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</si>
  <si>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</si>
  <si>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</si>
  <si>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</si>
  <si>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</si>
  <si>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</si>
  <si>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</si>
  <si>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</si>
  <si>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</si>
  <si>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</si>
  <si>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</si>
  <si>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</si>
  <si>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</si>
  <si>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</si>
  <si>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</si>
  <si>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</si>
  <si>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</si>
  <si>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</si>
  <si>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</si>
  <si>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</si>
  <si>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</si>
  <si>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</si>
  <si>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</si>
  <si>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</si>
  <si>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</si>
  <si>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</si>
  <si>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</si>
  <si>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</si>
  <si>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</si>
  <si>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</si>
  <si>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</si>
  <si>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</si>
  <si>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</si>
  <si>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</si>
  <si>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</si>
  <si>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</si>
  <si>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</si>
  <si>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</si>
  <si>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</si>
  <si>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</si>
  <si>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</si>
  <si>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</si>
  <si>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</si>
  <si>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</si>
  <si>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</si>
  <si>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</si>
  <si>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</si>
  <si>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</si>
  <si>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</si>
  <si>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</si>
  <si>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</si>
  <si>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</si>
  <si>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</si>
  <si>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</si>
  <si>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</si>
  <si>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</si>
  <si>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</si>
  <si>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</si>
  <si>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</si>
  <si>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</si>
  <si>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</si>
  <si>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</si>
  <si>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</si>
  <si>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</si>
  <si>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</si>
  <si>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</si>
  <si>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</si>
  <si>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</si>
  <si>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</si>
  <si>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</si>
  <si>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</si>
  <si>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</si>
  <si>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</si>
  <si>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</si>
  <si>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</si>
  <si>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</si>
  <si>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</si>
  <si>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</si>
  <si>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</si>
  <si>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</si>
  <si>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</si>
  <si>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</si>
  <si>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</si>
  <si>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</si>
  <si>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</si>
  <si>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</si>
  <si>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</si>
  <si>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</si>
  <si>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</si>
  <si>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</si>
  <si>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</si>
  <si>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</si>
  <si>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</si>
  <si>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</si>
  <si>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</si>
  <si>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</si>
  <si>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</si>
  <si>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</si>
  <si>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</si>
  <si>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</si>
  <si>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</si>
  <si>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</si>
  <si>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</si>
  <si>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</si>
  <si>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</si>
  <si>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</si>
  <si>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</si>
  <si>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</si>
  <si>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</si>
  <si>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</si>
  <si>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</si>
  <si>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</si>
  <si>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</si>
  <si>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</si>
  <si>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</si>
  <si>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</si>
  <si>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</si>
  <si>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</si>
  <si>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</si>
  <si>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</si>
  <si>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</si>
  <si>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</si>
  <si>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</si>
  <si>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</si>
  <si>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</si>
  <si>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</si>
  <si>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</si>
  <si>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</si>
  <si>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</si>
  <si>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</si>
  <si>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</si>
  <si>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</si>
  <si>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</si>
  <si>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</si>
  <si>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</si>
  <si>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</si>
  <si>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</si>
  <si>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</si>
  <si>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</si>
  <si>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</si>
  <si>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</si>
  <si>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</si>
  <si>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</si>
  <si>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</si>
  <si>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</si>
  <si>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</si>
  <si>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</si>
  <si>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</si>
  <si>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</si>
  <si>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</si>
  <si>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</si>
  <si>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</si>
  <si>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</si>
  <si>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</si>
  <si>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</si>
  <si>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</si>
  <si>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</si>
  <si>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</si>
  <si>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</si>
  <si>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</si>
  <si>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</si>
  <si>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</si>
  <si>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</si>
  <si>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</si>
  <si>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</si>
  <si>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</si>
  <si>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</si>
  <si>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</si>
  <si>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</si>
  <si>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</si>
  <si>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</si>
  <si>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</si>
  <si>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</si>
  <si>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</si>
  <si>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</si>
  <si>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</si>
  <si>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</si>
  <si>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</si>
  <si>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</si>
  <si>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</si>
  <si>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</si>
  <si>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</si>
  <si>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</si>
  <si>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</si>
  <si>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</si>
  <si>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</si>
  <si>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</si>
  <si>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</si>
  <si>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</si>
  <si>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</si>
  <si>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</si>
  <si>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</si>
  <si>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</si>
  <si>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</si>
  <si>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</si>
  <si>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</si>
  <si>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</si>
  <si>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</si>
  <si>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</si>
  <si>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</si>
  <si>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</si>
  <si>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</si>
  <si>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</si>
  <si>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</si>
  <si>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</si>
  <si>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</si>
  <si>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</si>
  <si>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</si>
  <si>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</si>
  <si>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</si>
  <si>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</si>
  <si>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</si>
  <si>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</si>
  <si>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</si>
  <si>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</si>
  <si>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</si>
  <si>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</si>
  <si>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</si>
  <si>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</si>
  <si>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</si>
  <si>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</si>
  <si>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</si>
  <si>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</si>
  <si>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</si>
  <si>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</si>
  <si>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</si>
  <si>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</si>
  <si>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</si>
  <si>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</si>
  <si>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</si>
  <si>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</si>
  <si>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</si>
  <si>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</si>
  <si>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</si>
  <si>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</si>
  <si>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</si>
  <si>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</si>
  <si>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</si>
  <si>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</si>
  <si>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</si>
  <si>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</si>
  <si>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</si>
  <si>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</si>
  <si>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</si>
  <si>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</si>
  <si>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</si>
  <si>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</si>
  <si>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</si>
  <si>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</si>
  <si>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</si>
  <si>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</si>
  <si>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</si>
  <si>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</si>
  <si>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</si>
  <si>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</si>
  <si>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</si>
  <si>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</si>
  <si>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</si>
  <si>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</si>
  <si>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</si>
  <si>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</si>
  <si>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</si>
  <si>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</si>
  <si>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</si>
  <si>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</si>
  <si>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</si>
  <si>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</si>
  <si>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</si>
  <si>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</si>
  <si>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</si>
  <si>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</si>
  <si>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</si>
  <si>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</si>
  <si>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</si>
  <si>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</si>
  <si>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</si>
  <si>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</si>
  <si>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</si>
  <si>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</si>
  <si>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</si>
  <si>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</si>
  <si>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</si>
  <si>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</si>
  <si>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</si>
  <si>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</si>
  <si>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</si>
  <si>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</si>
  <si>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</si>
  <si>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</si>
  <si>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</si>
  <si>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</si>
  <si>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</si>
  <si>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</si>
  <si>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</si>
  <si>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</si>
  <si>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</si>
  <si>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</si>
  <si>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</si>
  <si>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</si>
  <si>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</si>
  <si>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</si>
  <si>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</si>
  <si>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</si>
  <si>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</si>
  <si>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</si>
  <si>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</si>
  <si>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</si>
  <si>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</si>
  <si>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</si>
  <si>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</si>
  <si>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</si>
  <si>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</si>
  <si>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</si>
  <si>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</si>
  <si>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</si>
  <si>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</si>
  <si>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</si>
  <si>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</si>
  <si>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</si>
  <si>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</si>
  <si>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</si>
  <si>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</si>
  <si>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</si>
  <si>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</si>
  <si>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</si>
  <si>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</si>
  <si>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</si>
  <si>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</si>
  <si>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</si>
  <si>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</si>
  <si>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</si>
  <si>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</si>
  <si>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</si>
  <si>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</si>
  <si>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</si>
  <si>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</si>
  <si>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</si>
  <si>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</si>
  <si>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</si>
  <si>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</si>
  <si>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</si>
  <si>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</si>
  <si>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</si>
  <si>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</si>
  <si>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</si>
  <si>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</si>
  <si>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</si>
  <si>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</si>
  <si>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</si>
  <si>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</si>
  <si>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</si>
  <si>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</si>
  <si>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</si>
  <si>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</si>
  <si>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</si>
  <si>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</si>
  <si>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</si>
  <si>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</si>
  <si>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</si>
  <si>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</si>
  <si>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</si>
  <si>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</si>
  <si>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</si>
  <si>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</si>
  <si>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</si>
  <si>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</si>
  <si>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</si>
  <si>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</si>
  <si>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</si>
  <si>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</si>
  <si>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</si>
  <si>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</si>
  <si>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</si>
  <si>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</si>
  <si>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</si>
  <si>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</si>
  <si>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</si>
  <si>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</si>
  <si>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</si>
  <si>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</si>
  <si>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</si>
  <si>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</si>
  <si>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</si>
  <si>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</si>
  <si>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</si>
  <si>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</si>
  <si>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</si>
  <si>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</si>
  <si>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</si>
  <si>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</si>
  <si>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</si>
  <si>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</si>
  <si>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</si>
  <si>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</si>
  <si>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</si>
  <si>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</si>
  <si>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</si>
  <si>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</si>
  <si>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</si>
  <si>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</si>
  <si>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</si>
  <si>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</si>
  <si>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</si>
  <si>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</si>
  <si>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</si>
  <si>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</si>
  <si>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</si>
  <si>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</si>
  <si>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</si>
  <si>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</si>
  <si>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</si>
  <si>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</si>
  <si>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</si>
  <si>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</si>
  <si>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</si>
  <si>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</si>
  <si>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</si>
  <si>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</si>
  <si>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</si>
  <si>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</si>
  <si>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</si>
  <si>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</si>
  <si>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</si>
  <si>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</si>
  <si>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</si>
  <si>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</si>
  <si>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</si>
  <si>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</si>
  <si>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</si>
  <si>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</si>
  <si>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</si>
  <si>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</si>
  <si>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</si>
  <si>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</si>
  <si>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</si>
  <si>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</si>
  <si>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</si>
  <si>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</si>
  <si>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</si>
  <si>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</si>
  <si>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</si>
  <si>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</si>
  <si>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</si>
  <si>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</si>
  <si>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</si>
  <si>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</si>
  <si>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</si>
  <si>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</si>
  <si>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</si>
  <si>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</si>
  <si>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</si>
  <si>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</si>
  <si>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</si>
  <si>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</si>
  <si>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</si>
  <si>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</si>
  <si>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</si>
  <si>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</si>
  <si>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</si>
  <si>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</si>
  <si>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</si>
  <si>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</si>
  <si>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</si>
  <si>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</si>
  <si>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</si>
  <si>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</si>
  <si>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</si>
  <si>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</si>
  <si>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</si>
  <si>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</si>
  <si>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</si>
  <si>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</si>
  <si>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</si>
  <si>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</si>
  <si>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</si>
  <si>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</si>
  <si>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</si>
  <si>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</si>
  <si>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</si>
  <si>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</si>
  <si>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</si>
  <si>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</si>
  <si>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</si>
  <si>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</si>
  <si>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</si>
  <si>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</si>
  <si>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</si>
  <si>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</si>
  <si>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</si>
  <si>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</si>
  <si>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</si>
  <si>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</si>
  <si>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</si>
  <si>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</si>
  <si>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</si>
  <si>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</si>
  <si>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</si>
  <si>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</si>
  <si>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</si>
  <si>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</si>
  <si>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</si>
  <si>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</si>
  <si>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</si>
  <si>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</si>
  <si>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</si>
  <si>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</si>
  <si>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</si>
  <si>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</si>
  <si>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</si>
  <si>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</si>
  <si>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</si>
  <si>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</si>
  <si>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</si>
  <si>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</si>
  <si>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</si>
  <si>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</si>
  <si>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</si>
  <si>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</si>
  <si>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</si>
  <si>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</si>
  <si>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</si>
  <si>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</si>
  <si>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</si>
  <si>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</si>
  <si>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</si>
  <si>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</si>
  <si>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</si>
  <si>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</si>
  <si>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</si>
  <si>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</si>
  <si>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</si>
  <si>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</si>
  <si>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</si>
  <si>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</si>
  <si>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</si>
  <si>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</si>
  <si>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</si>
  <si>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</si>
  <si>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</si>
  <si>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</si>
  <si>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</si>
  <si>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</si>
  <si>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</si>
  <si>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</si>
  <si>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</si>
  <si>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</si>
  <si>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</si>
  <si>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</si>
  <si>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</si>
  <si>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</si>
  <si>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</si>
  <si>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</si>
  <si>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</si>
  <si>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</si>
  <si>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</si>
  <si>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</si>
  <si>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</si>
  <si>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</si>
  <si>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</si>
  <si>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</si>
  <si>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</si>
  <si>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</si>
  <si>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</si>
  <si>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</si>
  <si>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</si>
  <si>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</si>
  <si>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</si>
  <si>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</si>
  <si>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</si>
  <si>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</si>
  <si>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</si>
  <si>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</si>
  <si>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</si>
  <si>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</si>
  <si>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</si>
  <si>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</si>
  <si>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</si>
  <si>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</si>
  <si>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</si>
  <si>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</si>
  <si>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</si>
  <si>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</si>
  <si>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</si>
  <si>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</si>
  <si>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</si>
  <si>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</si>
  <si>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</si>
  <si>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</si>
  <si>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</si>
  <si>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</si>
  <si>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</si>
  <si>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</si>
  <si>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</si>
  <si>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</si>
  <si>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</si>
  <si>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</si>
  <si>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</si>
  <si>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</si>
  <si>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</si>
  <si>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</si>
  <si>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</si>
  <si>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</si>
  <si>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</si>
  <si>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</si>
  <si>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</si>
  <si>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</si>
  <si>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</si>
  <si>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</si>
  <si>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</si>
  <si>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</si>
  <si>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</si>
  <si>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</si>
  <si>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</si>
  <si>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</si>
  <si>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</si>
  <si>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</si>
  <si>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</si>
  <si>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</si>
  <si>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</si>
  <si>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</si>
  <si>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</si>
  <si>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</si>
  <si>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</si>
  <si>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</si>
  <si>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</si>
  <si>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</si>
  <si>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</si>
  <si>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</si>
  <si>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</si>
  <si>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</si>
  <si>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</si>
  <si>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</si>
  <si>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</si>
  <si>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</si>
  <si>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</si>
  <si>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</si>
  <si>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</si>
  <si>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</si>
  <si>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</si>
  <si>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</si>
  <si>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</si>
  <si>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</si>
  <si>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</si>
  <si>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</si>
  <si>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</si>
  <si>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</si>
  <si>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</si>
  <si>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</si>
  <si>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</si>
  <si>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</si>
  <si>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</si>
  <si>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</si>
  <si>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</si>
  <si>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</si>
  <si>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</si>
  <si>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</si>
  <si>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</si>
  <si>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</si>
  <si>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</si>
  <si>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</si>
  <si>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</si>
  <si>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</si>
  <si>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</si>
  <si>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</si>
  <si>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</si>
  <si>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</si>
  <si>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</si>
  <si>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</si>
  <si>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</si>
  <si>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</si>
  <si>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</si>
  <si>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</si>
  <si>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</si>
  <si>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</si>
  <si>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</si>
  <si>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</si>
  <si>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</si>
  <si>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</si>
  <si>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</si>
  <si>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</si>
  <si>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</si>
  <si>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</si>
  <si>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</si>
  <si>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</si>
  <si>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</si>
  <si>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</si>
  <si>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</si>
  <si>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</si>
  <si>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</si>
  <si>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</si>
  <si>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</si>
  <si>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</si>
  <si>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</si>
  <si>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</si>
  <si>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</si>
  <si>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</si>
  <si>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</si>
  <si>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</si>
  <si>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</si>
  <si>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</si>
  <si>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</si>
  <si>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</si>
  <si>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</si>
  <si>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</si>
  <si>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</si>
  <si>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</si>
  <si>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</si>
  <si>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</si>
  <si>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</si>
  <si>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</si>
  <si>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</si>
  <si>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</si>
  <si>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</si>
  <si>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</si>
  <si>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</si>
  <si>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</si>
  <si>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</si>
  <si>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</si>
  <si>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</si>
  <si>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</si>
  <si>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</si>
  <si>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</si>
  <si>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</si>
  <si>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</si>
  <si>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</si>
  <si>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</si>
  <si>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</si>
  <si>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</si>
  <si>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</si>
  <si>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</si>
  <si>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</si>
  <si>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</si>
  <si>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</si>
  <si>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</si>
  <si>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</si>
  <si>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</si>
  <si>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</si>
  <si>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</si>
  <si>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</si>
  <si>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</si>
  <si>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</si>
  <si>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</si>
  <si>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</si>
  <si>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</si>
  <si>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</si>
  <si>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</si>
  <si>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</si>
  <si>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</si>
  <si>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</si>
  <si>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</si>
  <si>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</si>
  <si>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</si>
  <si>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</si>
  <si>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</si>
  <si>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</si>
  <si>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</si>
  <si>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</si>
  <si>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</si>
  <si>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</si>
  <si>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</si>
  <si>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</si>
  <si>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</si>
  <si>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</si>
  <si>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</si>
  <si>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</si>
  <si>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</si>
  <si>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</si>
  <si>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</si>
  <si>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</si>
  <si>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</si>
  <si>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</si>
  <si>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</si>
  <si>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</si>
  <si>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</si>
  <si>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</si>
  <si>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</si>
  <si>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</si>
  <si>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</si>
  <si>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</si>
  <si>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</si>
  <si>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</si>
  <si>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</si>
  <si>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</si>
  <si>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</si>
  <si>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</si>
  <si>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</si>
  <si>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</si>
  <si>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</si>
  <si>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</si>
  <si>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</si>
  <si>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</si>
  <si>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</si>
  <si>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</si>
  <si>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</si>
  <si>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</si>
  <si>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</si>
  <si>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</si>
  <si>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</si>
  <si>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</si>
  <si>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</si>
  <si>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</si>
  <si>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</si>
  <si>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</si>
  <si>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</si>
  <si>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</si>
  <si>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</si>
  <si>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</si>
  <si>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</si>
  <si>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</si>
  <si>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</si>
  <si>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</si>
  <si>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</si>
  <si>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</si>
  <si>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</si>
  <si>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</si>
  <si>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</si>
  <si>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</si>
  <si>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</si>
  <si>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</si>
  <si>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</si>
  <si>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</si>
  <si>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</si>
  <si>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</si>
  <si>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</si>
  <si>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</si>
  <si>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</si>
  <si>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</si>
  <si>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</si>
  <si>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</si>
  <si>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</si>
  <si>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</si>
  <si>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</si>
  <si>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</si>
  <si>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</si>
  <si>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</si>
  <si>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</si>
  <si>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</si>
  <si>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</si>
  <si>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</si>
  <si>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</si>
  <si>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</si>
  <si>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</si>
  <si>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</si>
  <si>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</si>
  <si>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</si>
  <si>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</si>
  <si>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</si>
  <si>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</si>
  <si>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</si>
  <si>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</si>
  <si>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</si>
  <si>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</si>
  <si>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</si>
  <si>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</si>
  <si>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</si>
  <si>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</si>
  <si>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</si>
  <si>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</si>
  <si>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</si>
  <si>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</si>
  <si>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</si>
  <si>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</si>
  <si>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</si>
  <si>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</si>
  <si>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</si>
  <si>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</si>
  <si>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</si>
  <si>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</si>
  <si>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</si>
  <si>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</si>
  <si>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</si>
  <si>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</si>
  <si>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</si>
  <si>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</si>
  <si>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</si>
  <si>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</si>
  <si>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</si>
  <si>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</si>
  <si>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</si>
  <si>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</si>
  <si>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</si>
  <si>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</si>
  <si>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</si>
  <si>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</si>
  <si>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</si>
  <si>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</si>
  <si>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</si>
  <si>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</si>
  <si>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</si>
  <si>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</si>
  <si>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</si>
  <si>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</si>
  <si>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</si>
  <si>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</si>
  <si>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</si>
  <si>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</si>
  <si>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</si>
  <si>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</si>
  <si>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</si>
  <si>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</si>
  <si>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</si>
  <si>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</si>
  <si>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</si>
  <si>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</si>
  <si>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</si>
  <si>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</si>
  <si>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</si>
  <si>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</si>
  <si>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</si>
  <si>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</si>
  <si>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</si>
  <si>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</si>
  <si>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</si>
  <si>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</si>
  <si>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</si>
  <si>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</si>
  <si>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</si>
  <si>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</si>
  <si>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</si>
  <si>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</si>
  <si>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</si>
  <si>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</si>
  <si>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</si>
  <si>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</si>
  <si>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</si>
  <si>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</si>
  <si>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</si>
  <si>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</si>
  <si>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</si>
  <si>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</si>
  <si>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</si>
  <si>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</si>
  <si>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</si>
  <si>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</si>
  <si>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</si>
  <si>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</si>
  <si>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</si>
  <si>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</si>
  <si>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</si>
  <si>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</si>
  <si>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</si>
  <si>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</si>
  <si>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</si>
  <si>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</si>
  <si>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</si>
  <si>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</si>
  <si>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</si>
  <si>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</si>
  <si>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</si>
  <si>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</si>
  <si>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</si>
  <si>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</si>
  <si>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</si>
  <si>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</si>
  <si>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</si>
  <si>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</si>
  <si>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</si>
  <si>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</si>
  <si>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</si>
  <si>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</si>
  <si>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</si>
  <si>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</si>
  <si>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</si>
  <si>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</si>
  <si>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</si>
  <si>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</si>
  <si>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</si>
  <si>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</si>
  <si>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</si>
  <si>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</si>
  <si>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</si>
  <si>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</si>
  <si>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</si>
  <si>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</si>
  <si>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</si>
  <si>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</si>
  <si>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</si>
  <si>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</si>
  <si>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</si>
  <si>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</si>
  <si>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</si>
  <si>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</si>
  <si>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</si>
  <si>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</si>
  <si>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</si>
  <si>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</si>
  <si>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</si>
  <si>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</si>
  <si>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</si>
  <si>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</si>
  <si>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</si>
  <si>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</si>
  <si>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</si>
  <si>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</si>
  <si>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</si>
  <si>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</si>
  <si>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</si>
  <si>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</si>
  <si>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</si>
  <si>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</si>
  <si>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</si>
  <si>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</si>
  <si>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</si>
  <si>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</si>
  <si>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</si>
  <si>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</si>
  <si>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</si>
  <si>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</si>
  <si>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</si>
  <si>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</si>
  <si>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</si>
  <si>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</si>
  <si>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</si>
  <si>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</si>
  <si>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</si>
  <si>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</si>
  <si>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</si>
  <si>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</si>
  <si>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</si>
  <si>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</si>
  <si>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</si>
  <si>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</si>
  <si>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</si>
  <si>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</si>
  <si>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</si>
  <si>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</si>
  <si>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</si>
  <si>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</si>
  <si>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</si>
  <si>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</si>
  <si>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</si>
  <si>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</si>
  <si>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</si>
  <si>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</si>
  <si>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</si>
  <si>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</si>
  <si>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</si>
  <si>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</si>
  <si>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</si>
  <si>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</si>
  <si>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</si>
  <si>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</si>
  <si>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</si>
  <si>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</si>
  <si>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</si>
  <si>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</si>
  <si>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</si>
  <si>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</si>
  <si>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</si>
  <si>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</si>
  <si>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</si>
  <si>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</si>
  <si>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</si>
  <si>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</si>
  <si>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</si>
  <si>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</si>
  <si>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</si>
  <si>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</si>
  <si>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</si>
  <si>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</si>
  <si>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</si>
  <si>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</si>
  <si>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</si>
  <si>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</si>
  <si>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</si>
  <si>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</si>
  <si>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</si>
  <si>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</si>
  <si>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</si>
  <si>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</si>
  <si>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</si>
  <si>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</si>
  <si>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</si>
  <si>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</si>
  <si>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</si>
  <si>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</si>
  <si>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</si>
  <si>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</si>
  <si>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</si>
  <si>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</si>
  <si>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</si>
  <si>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</si>
  <si>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</si>
  <si>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</si>
  <si>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</si>
  <si>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</si>
  <si>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</si>
  <si>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</si>
  <si>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</si>
  <si>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</si>
  <si>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</si>
  <si>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</si>
  <si>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</si>
  <si>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</si>
  <si>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</si>
  <si>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</si>
  <si>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</si>
  <si>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</si>
  <si>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</si>
  <si>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</si>
  <si>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</si>
  <si>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</si>
  <si>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</si>
  <si>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</si>
  <si>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</si>
  <si>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</si>
  <si>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</si>
  <si>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</si>
  <si>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</si>
  <si>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</si>
  <si>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</si>
  <si>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</si>
  <si>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</si>
  <si>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</si>
  <si>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</si>
  <si>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</si>
  <si>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</si>
  <si>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</si>
  <si>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</si>
  <si>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</si>
  <si>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</si>
  <si>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</si>
  <si>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</si>
  <si>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</si>
  <si>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</si>
  <si>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</si>
  <si>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</si>
  <si>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</si>
  <si>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</si>
  <si>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</si>
  <si>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</si>
  <si>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</si>
  <si>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</si>
  <si>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</si>
  <si>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</si>
  <si>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</si>
  <si>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</si>
  <si>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</si>
  <si>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</si>
  <si>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</si>
  <si>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</si>
  <si>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</si>
  <si>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</si>
  <si>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</si>
  <si>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</si>
  <si>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</si>
  <si>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</si>
  <si>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</si>
  <si>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</si>
  <si>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</si>
  <si>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</si>
  <si>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</si>
  <si>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</si>
  <si>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</si>
  <si>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</si>
  <si>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</si>
  <si>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</si>
  <si>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</si>
  <si>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</si>
  <si>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</si>
  <si>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</si>
  <si>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</si>
  <si>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</si>
  <si>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</si>
  <si>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</si>
  <si>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</si>
  <si>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</si>
  <si>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</si>
  <si>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</si>
  <si>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</si>
  <si>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</si>
  <si>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</si>
  <si>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</si>
  <si>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</si>
  <si>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</si>
  <si>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</si>
  <si>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</si>
  <si>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</si>
  <si>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</si>
  <si>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</si>
  <si>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</si>
  <si>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</si>
  <si>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</si>
  <si>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</si>
  <si>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</si>
  <si>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</si>
  <si>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</si>
  <si>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</si>
  <si>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</si>
  <si>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</si>
  <si>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</si>
  <si>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</si>
  <si>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</si>
  <si>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</si>
  <si>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</si>
  <si>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</si>
  <si>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</si>
  <si>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</si>
  <si>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</si>
  <si>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</si>
  <si>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</si>
  <si>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</si>
  <si>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</si>
  <si>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</si>
  <si>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</si>
  <si>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</si>
  <si>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</si>
  <si>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</si>
  <si>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</si>
  <si>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</si>
  <si>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</si>
  <si>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</si>
  <si>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</si>
  <si>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</si>
  <si>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</si>
  <si>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</si>
  <si>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</si>
  <si>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</si>
  <si>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</si>
  <si>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</si>
  <si>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</si>
  <si>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</si>
  <si>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</si>
  <si>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</si>
  <si>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</si>
  <si>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</si>
  <si>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</si>
  <si>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</si>
  <si>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</si>
  <si>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</si>
  <si>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</si>
  <si>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</si>
  <si>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</si>
  <si>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</si>
  <si>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</si>
  <si>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</si>
  <si>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</si>
  <si>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</si>
  <si>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</si>
  <si>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</si>
  <si>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</si>
  <si>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</si>
  <si>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</si>
  <si>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</si>
  <si>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</si>
  <si>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</si>
  <si>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</si>
  <si>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</si>
  <si>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</si>
  <si>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</si>
  <si>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</si>
  <si>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</si>
  <si>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</si>
  <si>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</si>
  <si>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</si>
  <si>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</si>
  <si>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</si>
  <si>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</si>
  <si>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</si>
  <si>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</si>
  <si>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</si>
  <si>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</si>
  <si>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</si>
  <si>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</si>
  <si>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</si>
  <si>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</si>
  <si>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</si>
  <si>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</si>
  <si>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</si>
  <si>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</si>
  <si>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</si>
  <si>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</si>
  <si>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</si>
  <si>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</si>
  <si>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</si>
  <si>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</si>
  <si>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</si>
  <si>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</si>
  <si>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</si>
  <si>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</si>
  <si>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</si>
  <si>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</si>
  <si>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</si>
  <si>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</si>
  <si>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</si>
  <si>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</si>
  <si>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</si>
  <si>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</si>
  <si>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</si>
  <si>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</si>
  <si>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</si>
  <si>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</si>
  <si>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</si>
  <si>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</si>
  <si>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</si>
  <si>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</si>
  <si>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</si>
  <si>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</si>
  <si>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</si>
  <si>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</si>
  <si>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</si>
  <si>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</si>
  <si>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</si>
  <si>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</si>
  <si>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</si>
  <si>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</si>
  <si>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</si>
  <si>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</si>
  <si>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</si>
  <si>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</si>
  <si>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</si>
  <si>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</si>
  <si>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</si>
  <si>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</si>
  <si>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</si>
  <si>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</si>
  <si>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</si>
  <si>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</si>
  <si>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</si>
  <si>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</si>
  <si>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</si>
  <si>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</si>
  <si>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</si>
  <si>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</si>
  <si>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</si>
  <si>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</si>
  <si>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</si>
  <si>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</si>
  <si>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</si>
  <si>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</si>
  <si>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</si>
  <si>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</si>
  <si>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</si>
  <si>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</si>
  <si>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</si>
  <si>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</si>
  <si>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</si>
  <si>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</si>
  <si>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</si>
  <si>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</si>
  <si>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</si>
  <si>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</si>
  <si>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</si>
  <si>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</si>
  <si>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</si>
  <si>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</si>
  <si>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</si>
  <si>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</si>
  <si>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</si>
  <si>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</si>
  <si>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</si>
  <si>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</si>
  <si>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</si>
  <si>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</si>
  <si>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</si>
  <si>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</si>
  <si>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</si>
  <si>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</si>
  <si>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</si>
  <si>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</si>
  <si>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</si>
  <si>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</si>
  <si>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</si>
  <si>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</si>
  <si>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</si>
  <si>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</si>
  <si>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</si>
  <si>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</si>
  <si>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</si>
  <si>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</si>
  <si>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</si>
  <si>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</si>
  <si>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</si>
  <si>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</si>
  <si>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</si>
  <si>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</si>
  <si>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</si>
  <si>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</si>
  <si>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</si>
  <si>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</si>
  <si>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</si>
  <si>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</si>
  <si>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</si>
  <si>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</si>
  <si>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</si>
  <si>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</si>
  <si>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</si>
  <si>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</si>
  <si>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</si>
  <si>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</si>
  <si>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</si>
  <si>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</si>
  <si>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</si>
  <si>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</si>
  <si>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</si>
  <si>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</si>
  <si>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</si>
  <si>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</si>
  <si>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</si>
  <si>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</si>
  <si>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</si>
  <si>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</si>
  <si>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</si>
  <si>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</si>
  <si>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</si>
  <si>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</si>
  <si>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</si>
  <si>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</si>
  <si>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</si>
  <si>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</si>
  <si>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</si>
  <si>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</si>
  <si>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</si>
  <si>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</si>
  <si>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</si>
  <si>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</si>
  <si>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</si>
  <si>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</si>
  <si>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</si>
  <si>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</si>
  <si>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</si>
  <si>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</si>
  <si>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</si>
  <si>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</si>
  <si>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</si>
  <si>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</si>
  <si>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</si>
  <si>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</si>
  <si>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</si>
  <si>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</si>
  <si>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</si>
  <si>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</si>
  <si>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</si>
  <si>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</si>
  <si>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</si>
  <si>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</si>
  <si>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</si>
  <si>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</si>
  <si>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</si>
  <si>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</si>
  <si>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</si>
  <si>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</si>
  <si>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</si>
  <si>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</si>
  <si>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</si>
  <si>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</si>
  <si>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</si>
  <si>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</si>
  <si>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</si>
  <si>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</si>
  <si>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</si>
  <si>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</si>
  <si>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</si>
  <si>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</si>
  <si>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</si>
  <si>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</si>
  <si>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</si>
  <si>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</si>
  <si>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</si>
  <si>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</si>
  <si>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</si>
  <si>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</si>
  <si>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</si>
  <si>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</si>
  <si>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</si>
  <si>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</si>
  <si>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</si>
  <si>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</si>
  <si>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</si>
  <si>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</si>
  <si>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</si>
  <si>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</si>
  <si>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</si>
  <si>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</si>
  <si>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</si>
  <si>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</si>
  <si>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</si>
  <si>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</si>
  <si>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</si>
  <si>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</si>
  <si>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</si>
  <si>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</si>
  <si>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</si>
  <si>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</si>
  <si>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</si>
  <si>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</si>
  <si>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</si>
  <si>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</si>
  <si>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</si>
  <si>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</si>
  <si>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</si>
  <si>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</si>
  <si>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</si>
  <si>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</si>
  <si>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</si>
  <si>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</si>
  <si>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</si>
  <si>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</si>
  <si>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</si>
  <si>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</si>
  <si>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</si>
  <si>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</si>
  <si>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</si>
  <si>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</si>
  <si>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</si>
  <si>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</si>
  <si>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</si>
  <si>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</si>
  <si>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</si>
  <si>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</si>
  <si>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</si>
  <si>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</si>
  <si>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</si>
  <si>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</si>
  <si>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</si>
  <si>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</si>
  <si>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</si>
  <si>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</si>
  <si>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</si>
  <si>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</si>
  <si>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</si>
  <si>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</si>
  <si>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</si>
  <si>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</si>
  <si>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</si>
  <si>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</si>
  <si>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</si>
  <si>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</si>
  <si>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</si>
  <si>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</si>
  <si>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</si>
  <si>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</si>
  <si>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</si>
  <si>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</si>
  <si>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</si>
  <si>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</si>
  <si>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</si>
  <si>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</si>
  <si>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</si>
  <si>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</si>
  <si>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</si>
  <si>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</si>
  <si>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</si>
  <si>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</si>
  <si>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</si>
  <si>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</si>
  <si>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</si>
  <si>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</si>
  <si>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</si>
  <si>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</si>
  <si>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</si>
  <si>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</si>
  <si>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</si>
  <si>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</si>
  <si>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</si>
  <si>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</si>
  <si>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</si>
  <si>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</si>
  <si>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</si>
  <si>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</si>
  <si>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</si>
  <si>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</si>
  <si>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</si>
  <si>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</si>
  <si>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</si>
  <si>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</si>
  <si>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</si>
  <si>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</si>
  <si>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</si>
  <si>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</si>
  <si>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</si>
  <si>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</si>
  <si>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</si>
  <si>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</si>
  <si>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</si>
  <si>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</si>
  <si>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</si>
  <si>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</si>
  <si>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</si>
  <si>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</si>
  <si>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</si>
  <si>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</si>
  <si>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</si>
  <si>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</si>
  <si>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</si>
  <si>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</si>
  <si>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</si>
  <si>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</si>
  <si>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</si>
  <si>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</si>
  <si>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</si>
  <si>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</si>
  <si>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</si>
  <si>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</si>
  <si>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</si>
  <si>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</si>
  <si>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</si>
  <si>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</si>
  <si>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</si>
  <si>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</si>
  <si>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</si>
  <si>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</si>
  <si>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</si>
  <si>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</si>
  <si>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</si>
  <si>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</si>
  <si>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</si>
  <si>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</si>
  <si>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</si>
  <si>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</si>
  <si>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</si>
  <si>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</si>
  <si>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</si>
  <si>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</si>
  <si>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</si>
  <si>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</si>
  <si>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</si>
  <si>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</si>
  <si>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</si>
  <si>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</si>
  <si>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</si>
  <si>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</si>
  <si>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</si>
  <si>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</si>
  <si>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</si>
  <si>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</si>
  <si>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</si>
  <si>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</si>
  <si>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</si>
  <si>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</si>
  <si>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</si>
  <si>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</si>
  <si>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</si>
  <si>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</si>
  <si>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</si>
  <si>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</si>
  <si>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</si>
  <si>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</si>
  <si>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</si>
  <si>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</si>
  <si>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</si>
  <si>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</si>
  <si>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</si>
  <si>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</si>
  <si>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</si>
  <si>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</si>
  <si>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</si>
  <si>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</si>
  <si>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</si>
  <si>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</si>
  <si>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</si>
  <si>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</si>
  <si>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</si>
  <si>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</si>
  <si>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</si>
  <si>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</si>
  <si>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</si>
  <si>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</si>
  <si>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</si>
  <si>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</si>
  <si>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</si>
  <si>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</si>
  <si>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</si>
  <si>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</si>
  <si>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</si>
  <si>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</si>
  <si>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</si>
  <si>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</si>
  <si>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</si>
  <si>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</si>
  <si>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</si>
  <si>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</si>
  <si>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</si>
  <si>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</si>
  <si>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</si>
  <si>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</si>
  <si>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</si>
  <si>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</si>
  <si>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</si>
  <si>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</si>
  <si>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</si>
  <si>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</si>
  <si>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</si>
  <si>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</si>
  <si>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</si>
  <si>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</si>
  <si>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</si>
  <si>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</si>
  <si>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</si>
  <si>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</si>
  <si>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</si>
  <si>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</si>
  <si>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</si>
  <si>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</si>
  <si>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</si>
  <si>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</si>
  <si>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</si>
  <si>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</si>
  <si>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</si>
  <si>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</si>
  <si>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</si>
  <si>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</si>
  <si>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</si>
  <si>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</si>
  <si>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</si>
  <si>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</si>
  <si>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</si>
  <si>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</si>
  <si>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</si>
  <si>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</si>
  <si>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</si>
  <si>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</si>
  <si>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</si>
  <si>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</si>
  <si>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</si>
  <si>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</si>
  <si>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</si>
  <si>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</si>
  <si>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</si>
  <si>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</si>
  <si>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</si>
  <si>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</si>
  <si>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</si>
  <si>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</si>
  <si>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</si>
  <si>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</si>
  <si>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</si>
  <si>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</si>
  <si>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</si>
  <si>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</si>
  <si>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</si>
  <si>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</si>
  <si>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</si>
  <si>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</si>
  <si>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</si>
  <si>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</si>
  <si>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</si>
  <si>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</si>
  <si>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</si>
  <si>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</si>
  <si>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</si>
  <si>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</si>
  <si>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</si>
  <si>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</si>
  <si>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</si>
  <si>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</si>
  <si>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</si>
  <si>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</si>
  <si>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</si>
  <si>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</si>
  <si>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</si>
  <si>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</si>
  <si>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</si>
  <si>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</si>
  <si>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</si>
  <si>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</si>
  <si>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</si>
  <si>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</si>
  <si>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</si>
  <si>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</si>
  <si>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</si>
  <si>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</si>
  <si>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</si>
  <si>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</si>
  <si>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</si>
  <si>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</si>
  <si>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</si>
  <si>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</si>
  <si>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</si>
  <si>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</si>
  <si>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</si>
  <si>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</si>
  <si>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</si>
  <si>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</si>
  <si>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</si>
  <si>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</si>
  <si>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</si>
  <si>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</si>
  <si>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</si>
  <si>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</si>
  <si>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</si>
  <si>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</si>
  <si>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</si>
  <si>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</si>
  <si>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</si>
  <si>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</si>
  <si>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</si>
  <si>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</si>
  <si>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</si>
  <si>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</si>
  <si>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</si>
  <si>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</si>
  <si>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</si>
  <si>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</si>
  <si>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</si>
  <si>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</si>
  <si>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</si>
  <si>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</si>
  <si>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</si>
  <si>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</si>
  <si>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</si>
  <si>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</si>
  <si>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</si>
  <si>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</si>
  <si>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</si>
  <si>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</si>
  <si>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</si>
  <si>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</si>
  <si>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</si>
  <si>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</si>
  <si>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</si>
  <si>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</si>
  <si>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</si>
  <si>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</si>
  <si>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</si>
  <si>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</si>
  <si>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</si>
  <si>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</si>
  <si>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</si>
  <si>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</si>
  <si>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</si>
  <si>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</si>
  <si>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</si>
  <si>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</si>
  <si>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</si>
  <si>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</si>
  <si>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</si>
  <si>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</si>
  <si>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</si>
  <si>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</si>
  <si>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</si>
  <si>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</si>
  <si>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</si>
  <si>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</si>
  <si>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</si>
  <si>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</si>
  <si>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</si>
  <si>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</si>
  <si>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</si>
  <si>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</si>
  <si>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</si>
  <si>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</si>
  <si>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</si>
  <si>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</si>
  <si>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</si>
  <si>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</si>
  <si>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</si>
  <si>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</si>
  <si>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</si>
  <si>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</si>
  <si>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</si>
  <si>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</si>
  <si>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</si>
  <si>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</si>
  <si>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</si>
  <si>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</si>
  <si>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</si>
  <si>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</si>
  <si>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</si>
  <si>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</si>
  <si>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</si>
  <si>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</si>
  <si>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</si>
  <si>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</si>
  <si>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</si>
  <si>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</si>
  <si>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</si>
  <si>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</si>
  <si>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</si>
  <si>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</si>
  <si>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</si>
  <si>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</si>
  <si>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</si>
  <si>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</si>
  <si>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</si>
  <si>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</si>
  <si>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</si>
  <si>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</si>
  <si>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</si>
  <si>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</si>
  <si>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</si>
  <si>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</si>
  <si>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</si>
  <si>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</si>
  <si>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</si>
  <si>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</si>
  <si>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</si>
  <si>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</si>
  <si>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</si>
  <si>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</si>
  <si>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</si>
  <si>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</si>
  <si>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</si>
  <si>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</si>
  <si>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</si>
  <si>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</si>
  <si>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</si>
  <si>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</si>
  <si>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</si>
  <si>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</si>
  <si>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</si>
  <si>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</si>
  <si>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</si>
  <si>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</si>
  <si>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</si>
  <si>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</si>
  <si>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</si>
  <si>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</si>
  <si>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</si>
  <si>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</si>
  <si>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</si>
  <si>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</si>
  <si>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</si>
  <si>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</si>
  <si>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</si>
  <si>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</si>
  <si>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</si>
  <si>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</si>
  <si>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</si>
  <si>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</si>
  <si>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</si>
  <si>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</si>
  <si>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</si>
  <si>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</si>
  <si>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</si>
  <si>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</si>
  <si>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</si>
  <si>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</si>
  <si>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</si>
  <si>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</si>
  <si>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</si>
  <si>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</si>
  <si>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</si>
  <si>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</si>
  <si>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</si>
  <si>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</si>
  <si>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</si>
  <si>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</si>
  <si>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</si>
  <si>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</si>
  <si>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</si>
  <si>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</si>
  <si>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</si>
  <si>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</si>
  <si>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</si>
  <si>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</si>
  <si>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</si>
  <si>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</si>
  <si>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</si>
  <si>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</si>
  <si>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</si>
  <si>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</si>
  <si>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</si>
  <si>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</si>
  <si>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</si>
  <si>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</si>
  <si>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</si>
  <si>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</si>
  <si>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</si>
  <si>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</si>
  <si>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</si>
  <si>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</si>
  <si>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</si>
  <si>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</si>
  <si>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</si>
  <si>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</si>
  <si>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</si>
  <si>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</si>
  <si>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</si>
  <si>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</si>
  <si>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</si>
  <si>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</si>
  <si>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</si>
  <si>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</si>
  <si>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</si>
  <si>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</si>
  <si>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</si>
  <si>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</si>
  <si>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</si>
  <si>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</si>
  <si>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</si>
  <si>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</si>
  <si>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</si>
  <si>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</si>
  <si>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</si>
  <si>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</si>
  <si>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</si>
  <si>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</si>
  <si>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</si>
  <si>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</si>
  <si>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</si>
  <si>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</si>
  <si>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</si>
  <si>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</si>
  <si>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</si>
  <si>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</si>
  <si>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</si>
  <si>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</si>
  <si>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</si>
  <si>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</si>
  <si>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</si>
  <si>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</si>
  <si>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</si>
  <si>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</si>
  <si>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</si>
  <si>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</si>
  <si>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</si>
  <si>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</si>
  <si>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</si>
  <si>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</si>
  <si>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</si>
  <si>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</si>
  <si>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</si>
  <si>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</si>
  <si>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</si>
  <si>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</si>
  <si>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</si>
  <si>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</si>
  <si>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</si>
  <si>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</si>
  <si>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</si>
  <si>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</si>
  <si>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</si>
  <si>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</si>
  <si>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</si>
  <si>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</si>
  <si>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</si>
  <si>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</si>
  <si>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</si>
  <si>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</si>
  <si>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</si>
  <si>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</si>
  <si>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</si>
  <si>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</si>
  <si>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</si>
  <si>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</si>
  <si>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</si>
  <si>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</si>
  <si>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</si>
  <si>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</si>
  <si>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</si>
  <si>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</si>
  <si>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</si>
  <si>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</si>
  <si>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</si>
  <si>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</si>
  <si>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</si>
  <si>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</si>
  <si>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</si>
  <si>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</si>
  <si>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</si>
  <si>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</si>
  <si>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</si>
  <si>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</si>
  <si>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</si>
  <si>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</si>
  <si>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</si>
  <si>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</si>
  <si>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</si>
  <si>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</si>
  <si>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</si>
  <si>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</si>
  <si>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</si>
  <si>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</si>
  <si>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</si>
  <si>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</si>
  <si>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</si>
  <si>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</si>
  <si>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</si>
  <si>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</si>
  <si>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</si>
  <si>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</si>
  <si>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</si>
  <si>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</si>
  <si>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</si>
  <si>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</si>
  <si>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</si>
  <si>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</si>
  <si>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</si>
  <si>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</si>
  <si>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</si>
  <si>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</si>
  <si>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</si>
  <si>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</si>
  <si>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</si>
  <si>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</si>
  <si>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</si>
  <si>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</si>
  <si>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</si>
  <si>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</si>
  <si>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</si>
  <si>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</si>
  <si>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</si>
  <si>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</si>
  <si>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</si>
  <si>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</si>
  <si>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</si>
  <si>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</si>
  <si>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</si>
  <si>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</si>
  <si>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</si>
  <si>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</si>
  <si>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</si>
  <si>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</si>
  <si>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</si>
  <si>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</si>
  <si>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</si>
  <si>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</si>
  <si>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</si>
  <si>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</si>
  <si>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</si>
  <si>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</si>
  <si>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</si>
  <si>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</si>
  <si>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</si>
  <si>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</si>
  <si>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</si>
  <si>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</si>
  <si>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</si>
  <si>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</si>
  <si>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</si>
  <si>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</si>
  <si>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</si>
  <si>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</si>
  <si>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</si>
  <si>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</si>
  <si>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</si>
  <si>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</si>
  <si>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</si>
  <si>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</si>
  <si>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</si>
  <si>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</si>
  <si>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</si>
  <si>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</si>
  <si>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</si>
  <si>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</si>
  <si>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</si>
  <si>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</si>
  <si>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</si>
  <si>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</si>
  <si>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</si>
  <si>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</si>
  <si>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</si>
  <si>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</si>
  <si>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</si>
  <si>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</si>
  <si>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</si>
  <si>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</si>
  <si>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</si>
  <si>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</si>
  <si>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</si>
  <si>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</si>
  <si>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</si>
  <si>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</si>
  <si>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</si>
  <si>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</si>
  <si>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</si>
  <si>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</si>
  <si>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</si>
  <si>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</si>
  <si>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</si>
  <si>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</si>
  <si>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</si>
  <si>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</si>
  <si>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</si>
  <si>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</si>
  <si>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</si>
  <si>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</si>
  <si>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</si>
  <si>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</si>
  <si>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</si>
  <si>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</si>
  <si>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</si>
  <si>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</si>
  <si>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</si>
  <si>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</si>
  <si>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</si>
  <si>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</si>
  <si>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</si>
  <si>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</si>
  <si>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</si>
  <si>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</si>
  <si>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</si>
  <si>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</si>
  <si>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</si>
  <si>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</si>
  <si>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</si>
  <si>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</si>
  <si>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</si>
  <si>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</si>
  <si>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</si>
  <si>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</si>
  <si>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</si>
  <si>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</si>
  <si>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</si>
  <si>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</si>
  <si>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</si>
  <si>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</si>
  <si>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</si>
  <si>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</si>
  <si>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</si>
  <si>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</si>
  <si>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</si>
  <si>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</si>
  <si>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</si>
  <si>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</si>
  <si>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</si>
  <si>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</si>
  <si>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</si>
  <si>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</si>
  <si>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</si>
  <si>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</si>
  <si>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</si>
  <si>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</si>
  <si>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</si>
  <si>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</si>
  <si>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</si>
  <si>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</si>
  <si>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</si>
  <si>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</si>
  <si>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</si>
  <si>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</si>
  <si>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</si>
  <si>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</si>
  <si>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</si>
  <si>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</si>
  <si>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</si>
  <si>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</si>
  <si>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</si>
  <si>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</si>
  <si>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</si>
  <si>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</si>
  <si>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</si>
  <si>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</si>
  <si>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</si>
  <si>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</si>
  <si>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</si>
  <si>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</si>
  <si>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</si>
  <si>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</si>
  <si>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</si>
  <si>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</si>
  <si>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</si>
  <si>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</si>
  <si>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</si>
  <si>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</si>
  <si>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</si>
  <si>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</si>
  <si>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</si>
  <si>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</si>
  <si>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</si>
  <si>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</si>
  <si>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</si>
  <si>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</si>
  <si>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</si>
  <si>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</si>
  <si>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</si>
  <si>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</si>
  <si>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</si>
  <si>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</si>
  <si>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</si>
  <si>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</si>
  <si>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</si>
  <si>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</si>
  <si>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</si>
  <si>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</si>
  <si>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</si>
  <si>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</si>
  <si>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</si>
  <si>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</si>
  <si>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</si>
  <si>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</si>
  <si>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</si>
  <si>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</si>
  <si>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</si>
  <si>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</si>
  <si>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</si>
  <si>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</si>
  <si>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</si>
  <si>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</si>
  <si>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</si>
  <si>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</si>
  <si>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</si>
  <si>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</si>
  <si>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</si>
  <si>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</si>
  <si>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</si>
  <si>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</si>
  <si>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</si>
  <si>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</si>
  <si>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</si>
  <si>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</si>
  <si>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</si>
  <si>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</si>
  <si>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</si>
  <si>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</si>
  <si>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</si>
  <si>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</si>
  <si>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</si>
  <si>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</si>
  <si>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</si>
  <si>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</si>
  <si>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</si>
  <si>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</si>
  <si>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</si>
  <si>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</si>
  <si>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</si>
  <si>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</si>
  <si>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</si>
  <si>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</si>
  <si>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</si>
  <si>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</si>
  <si>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</si>
  <si>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</si>
  <si>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</si>
  <si>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</si>
  <si>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</si>
  <si>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</si>
  <si>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</si>
  <si>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</si>
  <si>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</si>
  <si>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</si>
  <si>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</si>
  <si>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</si>
  <si>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</si>
  <si>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</si>
  <si>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</si>
  <si>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</si>
  <si>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</si>
  <si>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</si>
  <si>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</si>
  <si>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</si>
  <si>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</si>
  <si>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</si>
  <si>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</si>
  <si>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</si>
  <si>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</si>
  <si>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</si>
  <si>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</si>
  <si>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</si>
  <si>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</si>
  <si>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</si>
  <si>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</si>
  <si>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</si>
  <si>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</si>
  <si>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</si>
  <si>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</si>
  <si>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</si>
  <si>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</si>
  <si>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</si>
  <si>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</si>
  <si>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</si>
  <si>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</si>
  <si>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</si>
  <si>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</si>
  <si>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</si>
  <si>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</si>
  <si>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</si>
  <si>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</si>
  <si>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</si>
  <si>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</si>
  <si>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</si>
  <si>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</si>
  <si>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</si>
  <si>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</si>
  <si>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</si>
  <si>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</si>
  <si>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</si>
  <si>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</si>
  <si>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</si>
  <si>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</si>
  <si>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</si>
  <si>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</si>
  <si>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</si>
  <si>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</si>
  <si>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</si>
  <si>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</si>
  <si>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</si>
  <si>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</si>
  <si>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</si>
  <si>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</si>
  <si>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</si>
  <si>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</si>
  <si>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</si>
  <si>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</si>
  <si>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</si>
  <si>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</si>
  <si>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</si>
  <si>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</si>
  <si>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</si>
  <si>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</si>
  <si>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</si>
  <si>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</si>
  <si>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</si>
  <si>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</si>
  <si>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</si>
  <si>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</si>
  <si>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</si>
  <si>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</si>
  <si>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</si>
  <si>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</si>
  <si>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</si>
  <si>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</si>
  <si>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</si>
  <si>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</si>
  <si>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</si>
  <si>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</si>
  <si>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</si>
  <si>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</si>
  <si>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</si>
  <si>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</si>
  <si>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</si>
  <si>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</si>
  <si>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</si>
  <si>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</si>
  <si>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</si>
  <si>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</si>
  <si>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</si>
  <si>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</si>
  <si>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</si>
  <si>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</si>
  <si>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</si>
  <si>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</si>
  <si>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</si>
  <si>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</si>
  <si>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</si>
  <si>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</si>
  <si>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</si>
  <si>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</si>
  <si>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</si>
  <si>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</si>
  <si>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</si>
  <si>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</si>
  <si>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</si>
  <si>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</si>
  <si>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</si>
  <si>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</si>
  <si>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</si>
  <si>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</si>
  <si>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</si>
  <si>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</si>
  <si>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</si>
  <si>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</si>
  <si>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</si>
  <si>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</si>
  <si>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</si>
  <si>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</si>
  <si>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</si>
  <si>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</si>
  <si>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</si>
  <si>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</si>
  <si>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</si>
  <si>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</si>
  <si>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</si>
  <si>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</si>
  <si>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</si>
  <si>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</si>
  <si>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</si>
  <si>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</si>
  <si>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</si>
  <si>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</si>
  <si>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</si>
  <si>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</si>
  <si>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</si>
  <si>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</si>
  <si>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</si>
  <si>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</si>
  <si>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</si>
  <si>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</si>
  <si>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</si>
  <si>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</si>
  <si>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</si>
  <si>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</si>
  <si>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</si>
  <si>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</si>
  <si>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</si>
  <si>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</si>
  <si>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</si>
  <si>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</si>
  <si>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</si>
  <si>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</si>
  <si>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</si>
  <si>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</si>
  <si>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</si>
  <si>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</si>
  <si>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</si>
  <si>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</si>
  <si>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</si>
  <si>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</si>
  <si>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</si>
  <si>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</si>
  <si>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</si>
  <si>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</si>
  <si>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</si>
  <si>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</si>
  <si>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</si>
  <si>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</si>
  <si>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</si>
  <si>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</si>
  <si>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</si>
  <si>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</si>
  <si>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</si>
  <si>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</si>
  <si>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</si>
  <si>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</si>
  <si>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</si>
  <si>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</si>
  <si>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</si>
  <si>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</si>
  <si>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</si>
  <si>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</si>
  <si>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</si>
  <si>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</si>
  <si>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</si>
  <si>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</si>
  <si>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</si>
  <si>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</si>
  <si>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</si>
  <si>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</si>
  <si>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</si>
  <si>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</si>
  <si>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</si>
  <si>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</si>
  <si>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</si>
  <si>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</si>
  <si>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</si>
  <si>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</si>
  <si>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</si>
  <si>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</si>
  <si>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</si>
  <si>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</si>
  <si>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</si>
  <si>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</si>
  <si>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</si>
  <si>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</si>
  <si>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</si>
  <si>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</si>
  <si>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</si>
  <si>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</si>
  <si>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</si>
  <si>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</si>
  <si>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</si>
  <si>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</si>
  <si>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</si>
  <si>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</si>
  <si>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</si>
  <si>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</si>
  <si>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</si>
  <si>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</si>
  <si>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</si>
  <si>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</si>
  <si>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</si>
  <si>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</si>
  <si>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</si>
  <si>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</si>
  <si>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</si>
  <si>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</si>
  <si>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</si>
  <si>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</si>
  <si>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</si>
  <si>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</si>
  <si>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</si>
  <si>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</si>
  <si>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</si>
  <si>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</si>
  <si>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</si>
  <si>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</si>
  <si>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</si>
  <si>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</si>
  <si>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</si>
  <si>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</si>
  <si>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</si>
  <si>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</si>
  <si>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</si>
  <si>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</si>
  <si>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</si>
  <si>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</si>
  <si>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</si>
  <si>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</si>
  <si>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</si>
  <si>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</si>
  <si>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</si>
  <si>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</si>
  <si>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</si>
  <si>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</si>
  <si>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</si>
  <si>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</si>
  <si>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</si>
  <si>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</si>
  <si>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</si>
  <si>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</si>
  <si>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</si>
  <si>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</si>
  <si>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</si>
  <si>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</si>
  <si>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</si>
  <si>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</si>
  <si>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</si>
  <si>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</si>
  <si>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</si>
  <si>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</si>
  <si>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</si>
  <si>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</si>
  <si>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</si>
  <si>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</si>
  <si>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</si>
  <si>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</si>
  <si>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</si>
  <si>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</si>
  <si>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</si>
  <si>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</si>
  <si>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</si>
  <si>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</si>
  <si>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</si>
  <si>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</si>
  <si>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</si>
  <si>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</si>
  <si>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</si>
  <si>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</si>
  <si>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</si>
  <si>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</si>
  <si>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</si>
  <si>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</si>
  <si>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</si>
  <si>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</si>
  <si>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</si>
  <si>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</si>
  <si>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</si>
  <si>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</si>
  <si>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</si>
  <si>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</si>
  <si>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</si>
  <si>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</si>
  <si>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</si>
  <si>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</si>
  <si>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</si>
  <si>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</si>
  <si>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</si>
  <si>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</si>
  <si>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</si>
  <si>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</si>
  <si>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</si>
  <si>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</si>
  <si>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</si>
  <si>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</si>
  <si>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</si>
  <si>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</si>
  <si>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</si>
  <si>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</si>
  <si>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</si>
  <si>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</si>
  <si>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</si>
  <si>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</si>
  <si>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</si>
  <si>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</si>
  <si>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</si>
  <si>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</si>
  <si>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</si>
  <si>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</si>
  <si>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</si>
  <si>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</si>
  <si>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</si>
  <si>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</si>
  <si>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</si>
  <si>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</si>
  <si>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</si>
  <si>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</si>
  <si>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</si>
  <si>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</si>
  <si>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</si>
  <si>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</si>
  <si>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</si>
  <si>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</si>
  <si>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</si>
  <si>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</si>
  <si>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</si>
  <si>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</si>
  <si>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</si>
  <si>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</si>
  <si>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</si>
  <si>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</si>
  <si>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</si>
  <si>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</si>
  <si>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</si>
  <si>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</si>
  <si>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</si>
  <si>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</si>
  <si>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</si>
  <si>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</si>
  <si>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</si>
  <si>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</si>
  <si>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</si>
  <si>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</si>
  <si>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</si>
  <si>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</si>
  <si>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</si>
  <si>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</si>
  <si>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</si>
  <si>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</si>
  <si>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</si>
  <si>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</si>
  <si>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</si>
  <si>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</si>
  <si>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</si>
  <si>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</si>
  <si>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</si>
  <si>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</si>
  <si>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</si>
  <si>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</si>
  <si>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</si>
  <si>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</si>
  <si>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</si>
  <si>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</si>
  <si>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</si>
  <si>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</si>
  <si>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</si>
  <si>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</si>
  <si>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</si>
  <si>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</si>
  <si>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</si>
  <si>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</si>
  <si>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</si>
  <si>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</si>
  <si>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</si>
  <si>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</si>
  <si>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</si>
  <si>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</si>
  <si>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</si>
  <si>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</si>
  <si>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</si>
  <si>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</si>
  <si>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</si>
  <si>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</si>
  <si>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</si>
  <si>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</si>
  <si>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</si>
  <si>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</si>
  <si>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</si>
  <si>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</si>
  <si>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</si>
  <si>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</si>
  <si>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</si>
  <si>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</si>
  <si>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</si>
  <si>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</si>
  <si>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</si>
  <si>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</si>
  <si>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</si>
  <si>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</si>
  <si>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</si>
  <si>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</si>
  <si>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</si>
  <si>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</si>
  <si>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</si>
  <si>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</si>
  <si>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</si>
  <si>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</si>
  <si>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</si>
  <si>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</si>
  <si>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</si>
  <si>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</si>
  <si>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</si>
  <si>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</si>
  <si>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</si>
  <si>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</si>
  <si>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</si>
  <si>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</si>
  <si>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</si>
  <si>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</si>
  <si>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</si>
  <si>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</si>
  <si>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</si>
  <si>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</si>
  <si>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</si>
  <si>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</si>
  <si>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</si>
  <si>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</si>
  <si>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</si>
  <si>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</si>
  <si>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</si>
  <si>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</si>
  <si>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</si>
  <si>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</si>
  <si>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</si>
  <si>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</si>
  <si>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</si>
  <si>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</si>
  <si>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</si>
  <si>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</si>
  <si>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</si>
  <si>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</si>
  <si>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</si>
  <si>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</si>
  <si>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</si>
  <si>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</si>
  <si>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</si>
  <si>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</si>
  <si>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</si>
  <si>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</si>
  <si>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</si>
  <si>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</si>
  <si>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</si>
  <si>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</si>
  <si>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</si>
  <si>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</si>
  <si>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</si>
  <si>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</si>
  <si>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</si>
  <si>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</si>
  <si>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</si>
  <si>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</si>
  <si>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</si>
  <si>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</si>
  <si>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</si>
  <si>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</si>
  <si>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</si>
  <si>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</si>
  <si>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</si>
  <si>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</si>
  <si>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</si>
  <si>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</si>
  <si>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</si>
  <si>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</si>
  <si>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</si>
  <si>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</si>
  <si>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</si>
  <si>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</si>
  <si>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</si>
  <si>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</si>
  <si>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</si>
  <si>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</si>
  <si>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</si>
  <si>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</si>
  <si>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</si>
  <si>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</si>
  <si>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</si>
  <si>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</si>
  <si>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</si>
  <si>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</si>
  <si>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</si>
  <si>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</si>
  <si>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</si>
  <si>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</si>
  <si>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</si>
  <si>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</si>
  <si>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</si>
  <si>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</si>
  <si>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</si>
  <si>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</si>
  <si>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</si>
  <si>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</si>
  <si>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</si>
  <si>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</si>
  <si>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</si>
  <si>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</si>
  <si>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</si>
  <si>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</si>
  <si>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</si>
  <si>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</si>
  <si>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</si>
  <si>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</si>
  <si>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</si>
  <si>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</si>
  <si>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</si>
  <si>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</si>
  <si>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</si>
  <si>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</si>
  <si>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</si>
  <si>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</si>
  <si>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</si>
  <si>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</si>
  <si>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</si>
  <si>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</si>
  <si>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</si>
  <si>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</si>
  <si>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</si>
  <si>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</si>
  <si>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</si>
  <si>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</si>
  <si>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</si>
  <si>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</si>
  <si>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</si>
  <si>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</si>
  <si>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</si>
  <si>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</si>
  <si>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</si>
  <si>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</si>
  <si>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</si>
  <si>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</si>
  <si>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</si>
  <si>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</si>
  <si>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</si>
  <si>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</si>
  <si>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</si>
  <si>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</si>
  <si>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</si>
  <si>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</si>
  <si>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</si>
  <si>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</si>
  <si>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</si>
  <si>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</si>
  <si>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</si>
  <si>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</si>
  <si>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</si>
  <si>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</si>
  <si>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</si>
  <si>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</si>
  <si>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</si>
  <si>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</si>
  <si>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</si>
  <si>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</si>
  <si>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</si>
  <si>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</si>
  <si>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</si>
  <si>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</si>
  <si>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</si>
  <si>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</si>
  <si>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</si>
  <si>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</si>
  <si>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</si>
  <si>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</si>
  <si>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</si>
  <si>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</si>
  <si>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</si>
  <si>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</si>
  <si>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</si>
  <si>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</si>
  <si>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</si>
  <si>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</si>
  <si>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</si>
  <si>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</si>
  <si>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</si>
  <si>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</si>
  <si>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</si>
  <si>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</si>
  <si>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</si>
  <si>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</si>
  <si>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</si>
  <si>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</si>
  <si>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</si>
  <si>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</si>
  <si>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</si>
  <si>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</si>
  <si>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</si>
  <si>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</si>
  <si>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</si>
  <si>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</si>
  <si>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</si>
  <si>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</si>
  <si>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</si>
  <si>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</si>
  <si>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</si>
  <si>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</si>
  <si>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</si>
  <si>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</si>
  <si>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</si>
  <si>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</si>
  <si>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</si>
  <si>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</si>
  <si>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</si>
  <si>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</si>
  <si>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</si>
  <si>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</si>
  <si>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</si>
  <si>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</si>
  <si>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</si>
  <si>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</si>
  <si>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</si>
  <si>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</si>
  <si>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</si>
  <si>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</si>
  <si>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</si>
  <si>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</si>
  <si>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</si>
  <si>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</si>
  <si>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</si>
  <si>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</si>
  <si>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</si>
  <si>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</si>
  <si>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</si>
  <si>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</si>
  <si>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</si>
  <si>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</si>
  <si>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</si>
  <si>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</si>
  <si>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</si>
  <si>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</si>
  <si>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</si>
  <si>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</si>
  <si>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</si>
  <si>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</si>
  <si>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</si>
  <si>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</si>
  <si>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</si>
  <si>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</si>
  <si>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</si>
  <si>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</si>
  <si>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</si>
  <si>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</si>
  <si>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</si>
  <si>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</si>
  <si>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</si>
  <si>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</si>
  <si>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</si>
  <si>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</si>
  <si>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</si>
  <si>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</si>
  <si>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</si>
  <si>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</si>
  <si>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</si>
  <si>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</si>
  <si>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</si>
  <si>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</si>
  <si>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</si>
  <si>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</si>
  <si>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</si>
  <si>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</si>
  <si>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</si>
  <si>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</si>
  <si>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</si>
  <si>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</si>
  <si>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</si>
  <si>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</si>
  <si>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</si>
  <si>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</si>
  <si>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</si>
  <si>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</si>
  <si>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</si>
  <si>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</si>
  <si>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</si>
  <si>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</si>
  <si>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</si>
  <si>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</si>
  <si>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</si>
  <si>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</si>
  <si>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</si>
  <si>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</si>
  <si>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</si>
  <si>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</si>
  <si>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</si>
  <si>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</si>
  <si>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</si>
  <si>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</si>
  <si>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</si>
  <si>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</si>
  <si>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</si>
  <si>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</si>
  <si>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</si>
  <si>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</si>
  <si>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</si>
  <si>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</si>
  <si>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</si>
  <si>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</si>
  <si>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</si>
  <si>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</si>
  <si>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</si>
  <si>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</si>
  <si>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</si>
  <si>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</si>
  <si>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</si>
  <si>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</si>
  <si>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</si>
  <si>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</si>
  <si>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</si>
  <si>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</si>
  <si>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</si>
  <si>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</si>
  <si>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</si>
  <si>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</si>
  <si>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</si>
  <si>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</si>
  <si>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</si>
  <si>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</si>
  <si>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</si>
  <si>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</si>
  <si>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</si>
  <si>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</si>
  <si>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</si>
  <si>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</si>
  <si>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</si>
  <si>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</si>
  <si>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</si>
  <si>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</si>
  <si>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</si>
  <si>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</si>
  <si>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</si>
  <si>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</si>
  <si>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</si>
  <si>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</si>
  <si>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</si>
  <si>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</si>
  <si>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</si>
  <si>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</si>
  <si>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</si>
  <si>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</si>
  <si>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</si>
  <si>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</si>
  <si>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</si>
  <si>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</si>
  <si>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</si>
  <si>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</si>
  <si>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</si>
  <si>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</si>
  <si>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</si>
  <si>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</si>
  <si>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</si>
  <si>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</si>
  <si>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</si>
  <si>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</si>
  <si>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</si>
  <si>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</si>
  <si>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</si>
  <si>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</si>
  <si>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</si>
  <si>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</si>
  <si>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</si>
  <si>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</si>
  <si>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</si>
  <si>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</si>
  <si>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</si>
  <si>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</si>
  <si>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</si>
  <si>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</si>
  <si>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</si>
  <si>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</si>
  <si>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</si>
  <si>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</si>
  <si>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</si>
  <si>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</si>
  <si>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</si>
  <si>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</si>
  <si>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</si>
  <si>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</si>
  <si>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</si>
  <si>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</si>
  <si>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</si>
  <si>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</si>
  <si>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</si>
  <si>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</si>
  <si>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</si>
  <si>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</si>
  <si>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</si>
  <si>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</si>
  <si>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</si>
  <si>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</si>
  <si>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</si>
  <si>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</si>
  <si>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</si>
  <si>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</si>
  <si>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</si>
  <si>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</si>
  <si>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</si>
  <si>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</si>
  <si>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</si>
  <si>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</si>
  <si>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</si>
  <si>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</si>
  <si>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</si>
  <si>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</si>
  <si>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</si>
  <si>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</si>
  <si>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</si>
  <si>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</si>
  <si>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</si>
  <si>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</si>
  <si>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</si>
  <si>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</si>
  <si>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</si>
  <si>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</si>
  <si>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</si>
  <si>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</si>
  <si>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</si>
  <si>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</si>
  <si>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</si>
  <si>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</si>
  <si>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</si>
  <si>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</si>
  <si>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</si>
  <si>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</si>
  <si>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</si>
  <si>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</si>
  <si>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</si>
  <si>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</si>
  <si>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</si>
  <si>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</si>
  <si>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</si>
  <si>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</si>
  <si>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</si>
  <si>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</si>
  <si>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</si>
  <si>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</si>
  <si>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</si>
  <si>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</si>
  <si>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</si>
  <si>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</si>
  <si>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</si>
  <si>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</si>
  <si>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</si>
  <si>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</si>
  <si>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</si>
  <si>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</si>
  <si>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</si>
  <si>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</si>
  <si>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</si>
  <si>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</si>
  <si>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</si>
  <si>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</si>
  <si>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</si>
  <si>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</si>
  <si>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</si>
  <si>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</si>
  <si>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</si>
  <si>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</si>
  <si>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</si>
  <si>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</si>
  <si>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</si>
  <si>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</si>
  <si>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</si>
  <si>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</si>
  <si>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</si>
  <si>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</si>
  <si>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</si>
  <si>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</si>
  <si>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</si>
  <si>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</si>
  <si>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</si>
  <si>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</si>
  <si>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</si>
  <si>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</si>
  <si>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</si>
  <si>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</si>
  <si>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</si>
  <si>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</si>
  <si>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</si>
  <si>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</si>
  <si>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</si>
  <si>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</si>
  <si>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</si>
  <si>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</si>
  <si>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</si>
  <si>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</si>
  <si>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</si>
  <si>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</si>
  <si>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</si>
  <si>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</si>
  <si>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</si>
  <si>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</si>
  <si>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</si>
  <si>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</si>
  <si>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</si>
  <si>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</si>
  <si>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</si>
  <si>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</si>
  <si>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</si>
  <si>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</si>
  <si>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</si>
  <si>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</si>
  <si>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</si>
  <si>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</si>
  <si>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</si>
  <si>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</si>
  <si>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</si>
  <si>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</si>
  <si>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</si>
  <si>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</si>
  <si>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</si>
  <si>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</si>
  <si>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</si>
  <si>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</si>
  <si>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</si>
  <si>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</si>
  <si>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</si>
  <si>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</si>
  <si>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</si>
  <si>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</si>
  <si>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</si>
  <si>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</si>
  <si>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</si>
  <si>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</si>
  <si>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</si>
  <si>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</si>
  <si>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</si>
  <si>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</si>
  <si>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</si>
  <si>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</si>
  <si>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</si>
  <si>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</si>
  <si>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</si>
  <si>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</si>
  <si>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</si>
  <si>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</si>
  <si>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</si>
  <si>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</si>
  <si>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</si>
  <si>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</si>
  <si>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</si>
  <si>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</si>
  <si>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</si>
  <si>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</si>
  <si>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</si>
  <si>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</si>
  <si>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</si>
  <si>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</si>
  <si>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</si>
  <si>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</si>
  <si>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</si>
  <si>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</si>
  <si>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</si>
  <si>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</si>
  <si>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</si>
  <si>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</si>
  <si>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</si>
  <si>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</si>
  <si>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</si>
  <si>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</si>
  <si>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</si>
  <si>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</si>
  <si>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</si>
  <si>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</si>
  <si>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</si>
  <si>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</si>
  <si>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</si>
  <si>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</si>
  <si>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</si>
  <si>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</si>
  <si>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</si>
  <si>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</si>
  <si>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</si>
  <si>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</si>
  <si>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</si>
  <si>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</si>
  <si>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</si>
  <si>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</si>
  <si>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</si>
  <si>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</si>
  <si>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</si>
  <si>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</si>
  <si>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</si>
  <si>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</si>
  <si>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</si>
  <si>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</si>
  <si>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</si>
  <si>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</si>
  <si>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</si>
  <si>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</si>
  <si>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</si>
  <si>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</si>
  <si>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</si>
  <si>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</si>
  <si>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</si>
  <si>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</si>
  <si>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</si>
  <si>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</si>
  <si>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</si>
  <si>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</si>
  <si>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</si>
  <si>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</si>
  <si>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</si>
  <si>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</si>
  <si>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</si>
  <si>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</si>
  <si>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</si>
  <si>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</si>
  <si>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</si>
  <si>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</si>
  <si>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</si>
  <si>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</si>
  <si>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</si>
  <si>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</si>
  <si>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</si>
  <si>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</si>
  <si>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</si>
  <si>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</si>
  <si>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</si>
  <si>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</si>
  <si>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</si>
  <si>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</si>
  <si>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</si>
  <si>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</si>
  <si>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</si>
  <si>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</si>
  <si>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</si>
  <si>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</si>
  <si>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</si>
  <si>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</si>
  <si>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</si>
  <si>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</si>
  <si>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</si>
  <si>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</si>
  <si>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</si>
  <si>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</si>
  <si>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</si>
  <si>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</si>
  <si>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</si>
  <si>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</si>
  <si>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</si>
  <si>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</si>
  <si>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</si>
  <si>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</si>
  <si>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</si>
  <si>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</si>
  <si>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</si>
  <si>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</si>
  <si>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</si>
  <si>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</si>
  <si>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</si>
  <si>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</si>
  <si>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</si>
  <si>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</si>
  <si>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</si>
  <si>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</si>
  <si>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</si>
  <si>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</si>
  <si>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</si>
  <si>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</si>
  <si>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</si>
  <si>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</si>
  <si>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</si>
  <si>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</si>
  <si>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</si>
  <si>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</si>
  <si>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</si>
  <si>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</si>
  <si>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</si>
  <si>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</si>
  <si>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</si>
  <si>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</si>
  <si>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</si>
  <si>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</si>
  <si>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</si>
  <si>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</si>
  <si>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</si>
  <si>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</si>
  <si>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</si>
  <si>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</si>
  <si>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</si>
  <si>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</si>
  <si>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</si>
  <si>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</si>
  <si>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</si>
  <si>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</si>
  <si>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</si>
  <si>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</si>
  <si>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</si>
  <si>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</si>
  <si>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</si>
  <si>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</si>
  <si>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</si>
  <si>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</si>
  <si>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</si>
  <si>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</si>
  <si>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</si>
  <si>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</si>
  <si>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</si>
  <si>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</si>
  <si>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</si>
  <si>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</si>
  <si>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</si>
  <si>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</si>
  <si>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</si>
  <si>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</si>
  <si>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</si>
  <si>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</si>
  <si>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</si>
  <si>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</si>
  <si>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</si>
  <si>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</si>
  <si>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</si>
  <si>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</si>
  <si>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</si>
  <si>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</si>
  <si>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</si>
  <si>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</si>
  <si>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</si>
  <si>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</si>
  <si>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</si>
  <si>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</si>
  <si>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</si>
  <si>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</si>
  <si>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</si>
  <si>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</si>
  <si>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</si>
  <si>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</si>
  <si>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</si>
  <si>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</si>
  <si>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</si>
  <si>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</si>
  <si>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</si>
  <si>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</si>
  <si>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</si>
  <si>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</si>
  <si>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</si>
  <si>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</si>
  <si>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</si>
  <si>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</si>
  <si>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</si>
  <si>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</si>
  <si>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</si>
  <si>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</si>
  <si>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</si>
  <si>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</si>
  <si>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</si>
  <si>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</si>
  <si>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</si>
  <si>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</si>
  <si>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</si>
  <si>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</si>
  <si>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</si>
  <si>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</si>
  <si>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</si>
  <si>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</si>
  <si>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</si>
  <si>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</si>
  <si>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</si>
  <si>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</si>
  <si>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</si>
  <si>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</si>
  <si>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</si>
  <si>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</si>
  <si>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</si>
  <si>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</si>
  <si>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</si>
  <si>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</si>
  <si>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</si>
  <si>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</si>
  <si>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</si>
  <si>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</si>
  <si>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</si>
  <si>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</si>
  <si>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</si>
  <si>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</si>
  <si>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</si>
  <si>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</si>
  <si>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</si>
  <si>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</si>
  <si>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</si>
  <si>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</si>
  <si>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</si>
  <si>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</si>
  <si>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</si>
  <si>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</si>
  <si>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</si>
  <si>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</si>
  <si>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</si>
  <si>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</si>
  <si>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</si>
  <si>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</si>
  <si>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</si>
  <si>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</si>
  <si>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</si>
  <si>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</si>
  <si>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</si>
  <si>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</si>
  <si>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</si>
  <si>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</si>
  <si>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</si>
  <si>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</si>
  <si>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</si>
  <si>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</si>
  <si>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</si>
  <si>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</si>
  <si>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</si>
  <si>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</si>
  <si>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</si>
  <si>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</si>
  <si>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</si>
  <si>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</si>
  <si>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</si>
  <si>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</si>
  <si>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</si>
  <si>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</si>
  <si>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</si>
  <si>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</si>
  <si>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</si>
  <si>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</si>
  <si>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</si>
  <si>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</si>
  <si>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</si>
  <si>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</si>
  <si>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</si>
  <si>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</si>
  <si>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</si>
  <si>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</si>
  <si>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</si>
  <si>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</si>
  <si>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</si>
  <si>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</si>
  <si>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</si>
  <si>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</si>
  <si>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</si>
  <si>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</si>
  <si>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</si>
  <si>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</si>
  <si>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</si>
  <si>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</si>
  <si>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</si>
  <si>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</si>
  <si>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</si>
  <si>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</si>
  <si>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</si>
  <si>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</si>
  <si>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</si>
  <si>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</si>
  <si>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</si>
  <si>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</si>
  <si>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</si>
  <si>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</si>
  <si>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</si>
  <si>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</si>
  <si>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</si>
  <si>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</si>
  <si>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</si>
  <si>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</si>
  <si>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</si>
  <si>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</si>
  <si>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</si>
  <si>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</si>
  <si>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</si>
  <si>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</si>
  <si>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</si>
  <si>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</si>
  <si>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</si>
  <si>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</si>
  <si>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</si>
  <si>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</si>
  <si>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</si>
  <si>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</si>
  <si>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</si>
  <si>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</si>
  <si>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</si>
  <si>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</si>
  <si>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</si>
  <si>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</si>
  <si>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</si>
  <si>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</si>
  <si>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</si>
  <si>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</si>
  <si>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</si>
  <si>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</si>
  <si>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</si>
  <si>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</si>
  <si>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</si>
  <si>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</si>
  <si>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</si>
  <si>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</si>
  <si>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</si>
  <si>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</si>
  <si>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</si>
  <si>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</si>
  <si>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</si>
  <si>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</si>
  <si>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</si>
  <si>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</si>
  <si>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</si>
  <si>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</si>
  <si>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</si>
  <si>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</si>
  <si>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</si>
  <si>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</si>
  <si>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</si>
  <si>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</si>
  <si>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</si>
  <si>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</si>
  <si>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</si>
  <si>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</si>
  <si>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</si>
  <si>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</si>
  <si>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</si>
  <si>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</si>
  <si>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</si>
  <si>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</si>
  <si>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</si>
  <si>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</si>
  <si>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</si>
  <si>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</si>
  <si>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</si>
  <si>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</si>
  <si>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</si>
  <si>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</si>
  <si>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</si>
  <si>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</si>
  <si>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</si>
  <si>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</si>
  <si>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</si>
  <si>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</si>
  <si>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</si>
  <si>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</si>
  <si>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</si>
  <si>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</si>
  <si>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</si>
  <si>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</si>
  <si>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</si>
  <si>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</si>
  <si>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</si>
  <si>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</si>
  <si>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</si>
  <si>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</si>
  <si>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</si>
  <si>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</si>
  <si>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</si>
  <si>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</si>
  <si>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</si>
  <si>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</si>
  <si>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</si>
  <si>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</si>
  <si>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</si>
  <si>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</si>
  <si>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</si>
  <si>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</si>
  <si>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</si>
  <si>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</si>
  <si>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</si>
  <si>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</si>
  <si>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</si>
  <si>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</si>
  <si>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</si>
  <si>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</si>
  <si>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</si>
  <si>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</si>
  <si>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</si>
  <si>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</si>
  <si>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</si>
  <si>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</si>
  <si>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</si>
  <si>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</si>
  <si>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</si>
  <si>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</si>
  <si>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</si>
  <si>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</si>
  <si>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</si>
  <si>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</si>
  <si>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</si>
  <si>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</si>
  <si>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</si>
  <si>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</si>
  <si>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</si>
  <si>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</si>
  <si>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</si>
  <si>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</si>
  <si>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</si>
  <si>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</si>
  <si>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</si>
  <si>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</si>
  <si>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</si>
  <si>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</si>
  <si>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</si>
  <si>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</si>
  <si>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</si>
  <si>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</si>
  <si>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</si>
  <si>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</si>
  <si>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</si>
  <si>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</si>
  <si>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</si>
  <si>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</si>
  <si>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</si>
  <si>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</si>
  <si>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</si>
  <si>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</si>
  <si>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</si>
  <si>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</si>
  <si>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</si>
  <si>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</si>
  <si>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</si>
  <si>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</si>
  <si>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</si>
  <si>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</si>
  <si>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</si>
  <si>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</si>
  <si>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</si>
  <si>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</si>
  <si>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</si>
  <si>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</si>
  <si>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</si>
  <si>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</si>
  <si>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</si>
  <si>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</si>
  <si>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</si>
  <si>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</si>
  <si>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</si>
  <si>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</si>
  <si>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</si>
  <si>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</si>
  <si>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</si>
  <si>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</si>
  <si>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</si>
  <si>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</si>
  <si>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</si>
  <si>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</si>
  <si>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</si>
  <si>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</si>
  <si>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</si>
  <si>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</si>
  <si>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</si>
  <si>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</si>
  <si>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</si>
  <si>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</si>
  <si>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</si>
  <si>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</si>
  <si>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</si>
  <si>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</si>
  <si>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</si>
  <si>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</si>
  <si>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</si>
  <si>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</si>
  <si>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</si>
  <si>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</si>
  <si>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</si>
  <si>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</si>
  <si>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</si>
  <si>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</si>
  <si>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</si>
  <si>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</si>
  <si>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</si>
  <si>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</si>
  <si>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</si>
  <si>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</si>
  <si>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</si>
  <si>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</si>
  <si>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</si>
  <si>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</si>
  <si>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</si>
  <si>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</si>
  <si>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</si>
  <si>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</si>
  <si>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</si>
  <si>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</si>
  <si>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</si>
  <si>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</si>
  <si>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</si>
  <si>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</si>
  <si>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</si>
  <si>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</si>
  <si>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</si>
  <si>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</si>
  <si>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</si>
  <si>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</si>
  <si>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</si>
  <si>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</si>
  <si>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</si>
  <si>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</si>
  <si>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</si>
  <si>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</si>
  <si>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</si>
  <si>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</si>
  <si>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</si>
  <si>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</si>
  <si>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</si>
  <si>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</si>
  <si>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</si>
  <si>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</si>
  <si>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</si>
  <si>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</si>
  <si>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</si>
  <si>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</si>
  <si>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</si>
  <si>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</si>
  <si>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</si>
  <si>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</si>
  <si>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</si>
  <si>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</si>
  <si>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</si>
  <si>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</si>
  <si>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</si>
  <si>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</si>
  <si>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</si>
  <si>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</si>
  <si>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</si>
  <si>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</si>
  <si>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</si>
  <si>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</si>
  <si>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</si>
  <si>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</si>
  <si>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</si>
  <si>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</si>
  <si>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</si>
  <si>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</si>
  <si>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</si>
  <si>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</si>
  <si>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</si>
  <si>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</si>
  <si>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</si>
  <si>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</si>
  <si>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</si>
  <si>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</si>
  <si>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</si>
  <si>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</si>
  <si>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</si>
  <si>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</si>
  <si>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</si>
  <si>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</si>
  <si>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</si>
  <si>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</si>
  <si>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</si>
  <si>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</si>
  <si>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</si>
  <si>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</si>
  <si>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</si>
  <si>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</si>
  <si>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</si>
  <si>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</si>
  <si>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</si>
  <si>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</si>
  <si>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</si>
  <si>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</si>
  <si>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</si>
  <si>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</si>
  <si>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</si>
  <si>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</si>
  <si>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</si>
  <si>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</si>
  <si>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</si>
  <si>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</si>
  <si>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</si>
  <si>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</si>
  <si>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</si>
  <si>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</si>
  <si>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</si>
  <si>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</si>
  <si>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</si>
  <si>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</si>
  <si>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</si>
  <si>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</si>
  <si>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</si>
  <si>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</si>
  <si>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</si>
  <si>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</si>
  <si>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</si>
  <si>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</si>
  <si>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</si>
  <si>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</si>
  <si>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</si>
  <si>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</si>
  <si>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</si>
  <si>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</si>
  <si>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</si>
  <si>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</si>
  <si>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</si>
  <si>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</si>
  <si>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</si>
  <si>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</si>
  <si>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</si>
  <si>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</si>
  <si>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</si>
  <si>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</si>
  <si>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</si>
  <si>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</si>
  <si>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</si>
  <si>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</si>
  <si>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</si>
  <si>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</si>
  <si>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</si>
  <si>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</si>
  <si>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</si>
  <si>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</si>
  <si>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</si>
  <si>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</si>
  <si>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</si>
  <si>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</si>
  <si>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</si>
  <si>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</si>
  <si>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</si>
  <si>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</si>
  <si>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</si>
  <si>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</si>
  <si>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</si>
  <si>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</si>
  <si>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</si>
  <si>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</si>
  <si>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</si>
  <si>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</si>
  <si>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</si>
  <si>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</si>
  <si>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</si>
  <si>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</si>
  <si>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</si>
  <si>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</si>
  <si>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</si>
  <si>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</si>
  <si>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</si>
  <si>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</si>
  <si>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</si>
  <si>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</si>
  <si>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</si>
  <si>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</si>
  <si>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</si>
  <si>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</si>
  <si>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</si>
  <si>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</si>
  <si>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</si>
  <si>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</si>
  <si>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</si>
  <si>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</si>
  <si>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</si>
  <si>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</si>
  <si>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</si>
  <si>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</si>
  <si>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</si>
  <si>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</si>
  <si>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</si>
  <si>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</si>
  <si>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</si>
  <si>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</si>
  <si>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</si>
  <si>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</si>
  <si>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</si>
  <si>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</si>
  <si>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</si>
  <si>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</si>
  <si>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</si>
  <si>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</si>
  <si>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</si>
  <si>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</si>
  <si>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</si>
  <si>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</si>
  <si>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</si>
  <si>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</si>
  <si>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</si>
  <si>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</si>
  <si>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</si>
  <si>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</si>
  <si>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</si>
  <si>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</si>
  <si>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</si>
  <si>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</si>
  <si>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</si>
  <si>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</si>
  <si>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</si>
  <si>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</si>
  <si>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</si>
  <si>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</si>
  <si>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</si>
  <si>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</si>
  <si>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</si>
  <si>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</si>
  <si>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</si>
  <si>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</si>
  <si>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</si>
  <si>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</si>
  <si>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</si>
  <si>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</si>
  <si>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</si>
  <si>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</si>
  <si>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</si>
  <si>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</si>
  <si>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</si>
  <si>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</si>
  <si>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</si>
  <si>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</si>
  <si>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</si>
  <si>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</si>
  <si>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</si>
  <si>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</si>
  <si>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</si>
  <si>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</si>
  <si>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</si>
  <si>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</si>
  <si>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</si>
  <si>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</si>
  <si>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</si>
  <si>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</si>
  <si>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</si>
  <si>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</si>
  <si>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</si>
  <si>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</si>
  <si>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</si>
  <si>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</si>
  <si>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</si>
  <si>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</si>
  <si>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</si>
  <si>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</si>
  <si>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</si>
  <si>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</si>
  <si>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</si>
  <si>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</si>
  <si>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</si>
  <si>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</si>
  <si>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</si>
  <si>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</si>
  <si>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</si>
  <si>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</si>
  <si>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</si>
  <si>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</si>
  <si>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</si>
  <si>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</si>
  <si>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</si>
  <si>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</si>
  <si>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</si>
  <si>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</si>
  <si>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</si>
  <si>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</si>
  <si>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</si>
  <si>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</si>
  <si>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</si>
  <si>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</si>
  <si>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</si>
  <si>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</si>
  <si>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</si>
  <si>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</si>
  <si>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</si>
  <si>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</si>
  <si>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</si>
  <si>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</si>
  <si>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</si>
  <si>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</si>
  <si>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</si>
  <si>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</si>
  <si>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</si>
  <si>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</si>
  <si>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</si>
  <si>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</si>
  <si>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</si>
  <si>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</si>
  <si>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</si>
  <si>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</si>
  <si>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</si>
  <si>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</si>
  <si>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</si>
  <si>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</si>
  <si>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</si>
  <si>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</si>
  <si>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</si>
  <si>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</si>
  <si>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</si>
  <si>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</si>
  <si>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</si>
  <si>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</si>
  <si>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</si>
  <si>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</si>
  <si>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</si>
  <si>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</si>
  <si>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</si>
  <si>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</si>
  <si>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</si>
  <si>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</si>
  <si>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</si>
  <si>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</si>
  <si>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</si>
  <si>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</si>
  <si>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</si>
  <si>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</si>
  <si>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</si>
  <si>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</si>
  <si>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</si>
  <si>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</si>
  <si>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</si>
  <si>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</si>
  <si>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</si>
  <si>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</si>
  <si>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</si>
  <si>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</si>
  <si>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</si>
  <si>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</si>
  <si>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</si>
  <si>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</si>
  <si>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</si>
  <si>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</si>
  <si>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</si>
  <si>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</si>
  <si>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</si>
  <si>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</si>
  <si>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</si>
  <si>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</si>
  <si>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</si>
  <si>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</si>
  <si>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</si>
  <si>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</si>
  <si>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</si>
  <si>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</si>
  <si>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</si>
  <si>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</si>
  <si>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</si>
  <si>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</si>
  <si>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</si>
  <si>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</si>
  <si>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</si>
  <si>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</si>
  <si>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</si>
  <si>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</si>
  <si>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</si>
  <si>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</si>
  <si>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</si>
  <si>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</si>
  <si>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</si>
  <si>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</si>
  <si>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</si>
  <si>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</si>
  <si>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</si>
  <si>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</si>
  <si>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</si>
  <si>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</si>
  <si>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</si>
  <si>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</si>
  <si>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</si>
  <si>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</si>
  <si>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</si>
  <si>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</si>
  <si>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</si>
  <si>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</si>
  <si>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</si>
  <si>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</si>
  <si>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</si>
  <si>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</si>
  <si>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</si>
  <si>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</si>
  <si>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</si>
  <si>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</si>
  <si>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</si>
  <si>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</si>
  <si>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</si>
  <si>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</si>
  <si>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</si>
  <si>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</si>
  <si>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</si>
  <si>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</si>
  <si>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</si>
  <si>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</si>
  <si>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</si>
  <si>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</si>
  <si>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</si>
  <si>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</si>
  <si>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</si>
  <si>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</si>
  <si>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</si>
  <si>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</si>
  <si>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</si>
  <si>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</si>
  <si>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</si>
  <si>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</si>
  <si>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</si>
  <si>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</si>
  <si>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</si>
  <si>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</si>
  <si>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</si>
  <si>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</si>
  <si>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</si>
  <si>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</si>
  <si>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</si>
  <si>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</si>
  <si>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</si>
  <si>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</si>
  <si>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</si>
  <si>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</si>
  <si>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</si>
  <si>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</si>
  <si>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</si>
  <si>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</si>
  <si>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</si>
  <si>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</si>
  <si>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</si>
  <si>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</si>
  <si>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</si>
  <si>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</si>
  <si>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</si>
  <si>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</si>
  <si>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</si>
  <si>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</si>
  <si>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</si>
  <si>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</si>
  <si>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</si>
  <si>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</si>
  <si>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</si>
  <si>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</si>
  <si>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</si>
  <si>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</si>
  <si>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</si>
  <si>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</si>
  <si>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</si>
  <si>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</si>
  <si>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</si>
  <si>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</si>
  <si>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</si>
  <si>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</si>
  <si>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</si>
  <si>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</si>
  <si>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</si>
  <si>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</si>
  <si>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</si>
  <si>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</si>
  <si>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</si>
  <si>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</si>
  <si>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</si>
  <si>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</si>
  <si>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</si>
  <si>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</si>
  <si>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</si>
  <si>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</si>
  <si>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</si>
  <si>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</si>
  <si>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</si>
  <si>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</si>
  <si>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</si>
  <si>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</si>
  <si>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</si>
  <si>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</si>
  <si>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</si>
  <si>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</si>
  <si>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</si>
  <si>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</si>
  <si>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</si>
  <si>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</si>
  <si>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</si>
  <si>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</si>
  <si>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</si>
  <si>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</si>
  <si>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</si>
  <si>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</si>
  <si>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</si>
  <si>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</si>
  <si>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</si>
  <si>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</si>
  <si>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</si>
  <si>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</si>
  <si>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</si>
  <si>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</si>
  <si>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</si>
  <si>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</si>
  <si>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</si>
  <si>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</si>
  <si>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</si>
  <si>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</si>
  <si>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</si>
  <si>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</si>
  <si>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</si>
  <si>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</si>
  <si>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</si>
  <si>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</si>
  <si>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</si>
  <si>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</si>
  <si>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</si>
  <si>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</si>
  <si>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</si>
  <si>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</si>
  <si>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</si>
  <si>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</si>
  <si>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</si>
  <si>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</si>
  <si>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</si>
  <si>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</si>
  <si>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</si>
  <si>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</si>
  <si>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</si>
  <si>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</si>
  <si>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</si>
  <si>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</si>
  <si>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</si>
  <si>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</si>
  <si>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</si>
  <si>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</si>
  <si>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</si>
  <si>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</si>
  <si>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</si>
  <si>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</si>
  <si>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</si>
  <si>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</si>
  <si>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</si>
  <si>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</si>
  <si>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</si>
  <si>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</si>
  <si>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</si>
  <si>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</si>
  <si>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</si>
  <si>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</si>
  <si>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</si>
  <si>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</si>
  <si>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</si>
  <si>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</si>
  <si>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</si>
  <si>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</si>
  <si>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</si>
  <si>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</si>
  <si>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</si>
  <si>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</si>
  <si>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</si>
  <si>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</si>
  <si>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</si>
  <si>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</si>
  <si>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</si>
  <si>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</si>
  <si>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</si>
  <si>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</si>
  <si>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</si>
  <si>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</si>
  <si>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</si>
  <si>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</si>
  <si>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</si>
  <si>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</si>
  <si>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</si>
  <si>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</si>
  <si>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</si>
  <si>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</si>
  <si>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</si>
  <si>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</si>
  <si>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</si>
  <si>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</si>
  <si>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</si>
  <si>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</si>
  <si>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</si>
  <si>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</si>
  <si>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</si>
  <si>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</si>
  <si>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</si>
  <si>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</si>
  <si>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</si>
  <si>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</si>
  <si>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</si>
  <si>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</si>
  <si>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</si>
  <si>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</si>
  <si>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</si>
  <si>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</si>
  <si>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</si>
  <si>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</si>
  <si>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</si>
  <si>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</si>
  <si>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</si>
  <si>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</si>
  <si>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</si>
  <si>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</si>
  <si>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</si>
  <si>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</si>
  <si>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</si>
  <si>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</si>
  <si>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</si>
  <si>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</si>
  <si>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</si>
  <si>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</si>
  <si>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</si>
  <si>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</si>
  <si>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</si>
  <si>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</si>
  <si>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</si>
  <si>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</si>
  <si>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</si>
  <si>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</si>
  <si>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</si>
  <si>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</si>
  <si>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</si>
  <si>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</si>
  <si>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</si>
  <si>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</si>
  <si>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</si>
  <si>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</si>
  <si>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</si>
  <si>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</si>
  <si>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</si>
  <si>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</si>
  <si>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</si>
  <si>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</si>
  <si>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</si>
  <si>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</si>
  <si>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</si>
  <si>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</si>
  <si>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</si>
  <si>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</si>
  <si>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</si>
  <si>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</si>
  <si>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</si>
  <si>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</si>
  <si>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</si>
  <si>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</si>
  <si>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</si>
  <si>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</si>
  <si>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</si>
  <si>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</si>
  <si>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</si>
  <si>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</si>
  <si>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</si>
  <si>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</si>
  <si>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</si>
  <si>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</si>
  <si>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</si>
  <si>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</si>
  <si>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</si>
  <si>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</si>
  <si>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</si>
  <si>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</si>
  <si>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</si>
  <si>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</si>
  <si>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</si>
  <si>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</si>
  <si>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</si>
  <si>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</si>
  <si>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</si>
  <si>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</si>
  <si>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</si>
  <si>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</si>
  <si>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</si>
  <si>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</si>
  <si>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</si>
  <si>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</si>
  <si>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</si>
  <si>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</si>
  <si>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</si>
  <si>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</si>
  <si>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</si>
  <si>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</si>
  <si>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</si>
  <si>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</si>
  <si>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</si>
  <si>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</si>
  <si>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</si>
  <si>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</si>
  <si>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</si>
  <si>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</si>
  <si>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</si>
  <si>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</si>
  <si>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</si>
  <si>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</si>
  <si>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</si>
  <si>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</si>
  <si>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</si>
  <si>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</si>
  <si>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</si>
  <si>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</si>
  <si>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</si>
  <si>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</si>
  <si>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</si>
  <si>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</si>
  <si>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</si>
  <si>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</si>
  <si>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</si>
  <si>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</si>
  <si>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</si>
  <si>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</si>
  <si>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</si>
  <si>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</si>
  <si>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</si>
  <si>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</si>
  <si>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</si>
  <si>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</si>
  <si>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</si>
  <si>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</si>
  <si>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</si>
  <si>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</si>
  <si>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</si>
  <si>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</si>
  <si>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</si>
  <si>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</si>
  <si>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</si>
  <si>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</si>
  <si>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</si>
  <si>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</si>
  <si>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</si>
  <si>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</si>
  <si>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</si>
  <si>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</si>
  <si>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</si>
  <si>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</si>
  <si>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</si>
  <si>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</si>
  <si>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</si>
  <si>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</si>
  <si>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</si>
  <si>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</si>
  <si>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</si>
  <si>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</si>
  <si>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</si>
  <si>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</si>
  <si>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</si>
  <si>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</si>
  <si>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</si>
  <si>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</si>
  <si>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</si>
  <si>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</si>
  <si>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</si>
  <si>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</si>
  <si>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</si>
  <si>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</si>
  <si>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</si>
  <si>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</si>
  <si>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</si>
  <si>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</si>
  <si>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</si>
  <si>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</si>
  <si>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</si>
  <si>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</si>
  <si>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</si>
  <si>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</si>
  <si>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</si>
  <si>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</si>
  <si>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</si>
  <si>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</si>
  <si>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</si>
  <si>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</si>
  <si>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</si>
  <si>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</si>
  <si>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</si>
  <si>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</si>
  <si>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</si>
  <si>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</si>
  <si>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</si>
  <si>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</si>
  <si>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</si>
  <si>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</si>
  <si>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</si>
  <si>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</si>
  <si>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</si>
  <si>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</si>
  <si>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</si>
  <si>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</si>
  <si>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</si>
  <si>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</si>
  <si>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</si>
  <si>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</si>
  <si>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</si>
  <si>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</si>
  <si>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</si>
  <si>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</si>
  <si>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</si>
  <si>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</si>
  <si>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</si>
  <si>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</si>
  <si>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</si>
  <si>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</si>
  <si>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</si>
  <si>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</si>
  <si>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</si>
  <si>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</si>
  <si>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</si>
  <si>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</si>
  <si>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</si>
  <si>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</si>
  <si>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</si>
  <si>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</si>
  <si>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</si>
  <si>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</si>
  <si>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</si>
  <si>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</si>
  <si>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</si>
  <si>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</si>
  <si>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</si>
  <si>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</si>
  <si>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</si>
  <si>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</si>
  <si>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</si>
  <si>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</si>
  <si>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</si>
  <si>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</si>
  <si>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</si>
  <si>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</si>
  <si>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</si>
  <si>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</si>
  <si>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</si>
  <si>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</si>
  <si>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</si>
  <si>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</si>
  <si>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</si>
  <si>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</si>
  <si>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</si>
  <si>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</si>
  <si>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</si>
  <si>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</si>
  <si>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</si>
  <si>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</si>
  <si>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</si>
  <si>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</si>
  <si>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</si>
  <si>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</si>
  <si>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</si>
  <si>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</si>
  <si>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</si>
  <si>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</si>
  <si>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</si>
  <si>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</si>
  <si>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</si>
  <si>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</si>
  <si>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</si>
  <si>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</si>
  <si>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</si>
  <si>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</si>
  <si>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</si>
  <si>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</si>
  <si>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</si>
  <si>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</si>
  <si>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</si>
  <si>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</si>
  <si>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</si>
  <si>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</si>
  <si>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</si>
  <si>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</si>
  <si>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</si>
  <si>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</si>
  <si>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</si>
  <si>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</si>
  <si>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</si>
  <si>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</si>
  <si>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</si>
  <si>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</si>
  <si>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</si>
  <si>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</si>
  <si>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</si>
  <si>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</si>
  <si>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</si>
  <si>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</si>
  <si>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</si>
  <si>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</si>
  <si>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</si>
  <si>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</si>
  <si>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</si>
  <si>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</si>
  <si>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</si>
  <si>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</si>
  <si>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</si>
  <si>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</si>
  <si>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</si>
  <si>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</si>
  <si>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</si>
  <si>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</si>
  <si>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</si>
  <si>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</si>
  <si>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</si>
  <si>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</si>
  <si>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</si>
  <si>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</si>
  <si>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</si>
  <si>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</si>
  <si>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</si>
  <si>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</si>
  <si>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</si>
  <si>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</si>
  <si>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</si>
  <si>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</si>
  <si>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</si>
  <si>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</si>
  <si>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</si>
  <si>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</si>
  <si>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</si>
  <si>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</si>
  <si>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</si>
  <si>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</si>
  <si>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</si>
  <si>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</si>
  <si>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</si>
  <si>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</si>
  <si>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</si>
  <si>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</si>
  <si>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</si>
  <si>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</si>
  <si>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</si>
  <si>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</si>
  <si>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</si>
  <si>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</si>
  <si>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</si>
  <si>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</si>
  <si>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</si>
  <si>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</si>
  <si>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</si>
  <si>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</si>
  <si>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</si>
  <si>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</si>
  <si>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</si>
  <si>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</si>
  <si>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</si>
  <si>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</si>
  <si>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</si>
  <si>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</si>
  <si>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</si>
  <si>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</si>
  <si>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</si>
  <si>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</si>
  <si>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</si>
  <si>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</si>
  <si>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</si>
  <si>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</si>
  <si>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</si>
  <si>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</si>
  <si>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</si>
  <si>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</si>
  <si>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</si>
  <si>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</si>
  <si>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</si>
  <si>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</si>
  <si>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</si>
  <si>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</si>
  <si>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</si>
  <si>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</si>
  <si>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</si>
  <si>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</si>
  <si>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</si>
  <si>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</si>
  <si>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</si>
  <si>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</si>
  <si>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</si>
  <si>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</si>
  <si>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</si>
  <si>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</si>
  <si>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</si>
  <si>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</si>
  <si>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</si>
  <si>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</si>
  <si>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</si>
  <si>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</si>
  <si>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</si>
  <si>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</si>
  <si>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</si>
  <si>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</si>
  <si>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</si>
  <si>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</si>
  <si>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</si>
  <si>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</si>
  <si>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</si>
  <si>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</si>
  <si>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</si>
  <si>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</si>
  <si>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</si>
  <si>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</si>
  <si>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</si>
  <si>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</si>
  <si>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</si>
  <si>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</si>
  <si>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</si>
  <si>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</si>
  <si>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</si>
  <si>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</si>
  <si>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</si>
  <si>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</si>
  <si>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</si>
  <si>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</si>
  <si>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</si>
  <si>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</si>
  <si>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</si>
  <si>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</si>
  <si>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</si>
  <si>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</si>
  <si>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</si>
  <si>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</si>
  <si>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</si>
  <si>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</si>
  <si>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</si>
  <si>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</si>
  <si>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</si>
  <si>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</si>
  <si>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</si>
  <si>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</si>
  <si>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</si>
  <si>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</si>
  <si>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</si>
  <si>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</si>
  <si>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</si>
  <si>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</si>
  <si>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</si>
  <si>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</si>
  <si>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</si>
  <si>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</si>
  <si>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</si>
  <si>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</si>
  <si>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</si>
  <si>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</si>
  <si>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</si>
  <si>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</si>
  <si>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</si>
  <si>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</si>
  <si>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</si>
  <si>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</si>
  <si>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</si>
  <si>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</si>
  <si>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</si>
  <si>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</si>
  <si>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</si>
  <si>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</si>
  <si>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</si>
  <si>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</si>
  <si>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</si>
  <si>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</si>
  <si>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</si>
  <si>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</si>
  <si>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</si>
  <si>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</si>
  <si>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</si>
  <si>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</si>
  <si>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</si>
  <si>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</si>
  <si>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</si>
  <si>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</si>
  <si>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</si>
  <si>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</si>
  <si>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</si>
  <si>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</si>
  <si>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</si>
  <si>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</si>
  <si>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</si>
  <si>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</si>
  <si>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</si>
  <si>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</si>
  <si>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</si>
  <si>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</si>
  <si>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</si>
  <si>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</si>
  <si>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</si>
  <si>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</si>
  <si>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</si>
  <si>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</si>
  <si>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</si>
  <si>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</si>
  <si>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</si>
  <si>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</si>
  <si>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</si>
  <si>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</si>
  <si>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</si>
  <si>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</si>
  <si>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</si>
  <si>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</si>
  <si>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</si>
  <si>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</si>
  <si>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</si>
  <si>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</si>
  <si>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</si>
  <si>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</si>
  <si>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</si>
  <si>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</si>
  <si>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</si>
  <si>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</si>
  <si>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</si>
  <si>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</si>
  <si>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</si>
  <si>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</si>
  <si>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</si>
  <si>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</si>
  <si>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</si>
  <si>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</si>
  <si>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</si>
  <si>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</si>
  <si>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</si>
  <si>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</si>
  <si>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</si>
  <si>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</si>
  <si>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</si>
  <si>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</si>
  <si>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</si>
  <si>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</si>
  <si>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</si>
  <si>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</si>
  <si>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</si>
  <si>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</si>
  <si>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</si>
  <si>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</si>
  <si>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</si>
  <si>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</si>
  <si>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</si>
  <si>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</si>
  <si>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</si>
  <si>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</si>
  <si>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</si>
  <si>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</si>
  <si>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</si>
  <si>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</si>
  <si>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</si>
  <si>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</si>
  <si>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</si>
  <si>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</si>
  <si>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</si>
  <si>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</si>
  <si>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</si>
  <si>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</si>
  <si>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</si>
  <si>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</si>
  <si>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</si>
  <si>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</si>
  <si>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</si>
  <si>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</si>
  <si>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</si>
  <si>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</si>
  <si>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</si>
  <si>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</si>
  <si>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</si>
  <si>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</si>
  <si>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</si>
  <si>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</si>
  <si>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</si>
  <si>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</si>
  <si>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</si>
  <si>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</si>
  <si>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</si>
  <si>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</si>
  <si>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</si>
  <si>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</si>
  <si>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</si>
  <si>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</si>
  <si>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</si>
  <si>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</si>
  <si>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</si>
  <si>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</si>
  <si>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</si>
  <si>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</si>
  <si>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</si>
  <si>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</si>
  <si>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</si>
  <si>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</si>
  <si>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</si>
  <si>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</si>
  <si>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</si>
  <si>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</si>
  <si>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</si>
  <si>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</si>
  <si>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</si>
  <si>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</si>
  <si>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</si>
  <si>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</si>
  <si>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</si>
  <si>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</si>
  <si>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</si>
  <si>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</si>
  <si>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</si>
  <si>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</si>
  <si>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</si>
  <si>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</si>
  <si>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</si>
  <si>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</si>
  <si>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</si>
  <si>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</si>
  <si>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</si>
  <si>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</si>
  <si>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</si>
  <si>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</si>
  <si>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</si>
  <si>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</si>
  <si>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</si>
  <si>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</si>
  <si>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</si>
  <si>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</si>
  <si>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</si>
  <si>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</si>
  <si>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</si>
  <si>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</si>
  <si>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</si>
  <si>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</si>
  <si>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</si>
  <si>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</si>
  <si>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</si>
  <si>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</si>
  <si>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</si>
  <si>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</si>
  <si>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</si>
  <si>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</si>
  <si>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</si>
  <si>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</si>
  <si>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</si>
  <si>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</si>
  <si>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</si>
  <si>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</si>
  <si>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</si>
  <si>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</si>
  <si>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</si>
  <si>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</si>
  <si>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</si>
  <si>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</si>
  <si>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</si>
  <si>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</si>
  <si>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</si>
  <si>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</si>
  <si>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</si>
  <si>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</si>
  <si>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</si>
  <si>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</si>
  <si>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</si>
  <si>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</si>
  <si>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</si>
  <si>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</si>
  <si>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</si>
  <si>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</si>
  <si>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</si>
  <si>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</si>
  <si>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</si>
  <si>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</si>
  <si>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</si>
  <si>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</si>
  <si>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</si>
  <si>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</si>
  <si>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</si>
  <si>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</si>
  <si>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</si>
  <si>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</si>
  <si>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</si>
  <si>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</si>
  <si>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</si>
  <si>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</si>
  <si>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</si>
  <si>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</si>
  <si>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</si>
  <si>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</si>
  <si>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</si>
  <si>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</si>
  <si>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</si>
  <si>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</si>
  <si>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</si>
  <si>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</si>
  <si>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</si>
  <si>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</si>
  <si>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</si>
  <si>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</si>
  <si>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</si>
  <si>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</si>
  <si>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</si>
  <si>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</si>
  <si>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</si>
  <si>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</si>
  <si>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</si>
  <si>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</si>
  <si>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</si>
  <si>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</si>
  <si>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</si>
  <si>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</si>
  <si>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</si>
  <si>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</si>
  <si>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</si>
  <si>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</si>
  <si>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</si>
  <si>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</si>
  <si>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</si>
  <si>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</si>
  <si>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</si>
  <si>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</si>
  <si>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</si>
  <si>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</si>
  <si>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</si>
  <si>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</si>
  <si>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</si>
  <si>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</si>
  <si>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</si>
  <si>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</si>
  <si>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</si>
  <si>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</si>
  <si>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</si>
  <si>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</si>
  <si>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</si>
  <si>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</si>
  <si>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</si>
  <si>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</si>
  <si>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</si>
  <si>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</si>
  <si>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</si>
  <si>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</si>
  <si>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</si>
  <si>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</si>
  <si>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</si>
  <si>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</si>
  <si>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</si>
  <si>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</si>
  <si>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</si>
  <si>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</si>
  <si>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</si>
  <si>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</si>
  <si>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</si>
  <si>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</si>
  <si>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</si>
  <si>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</si>
  <si>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</si>
  <si>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</si>
  <si>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</si>
  <si>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</si>
  <si>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</si>
  <si>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</si>
  <si>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</si>
  <si>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</si>
  <si>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</si>
  <si>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</si>
  <si>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</si>
  <si>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</si>
  <si>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</si>
  <si>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</si>
  <si>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</si>
  <si>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</si>
  <si>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</si>
  <si>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</si>
  <si>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</si>
  <si>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</si>
  <si>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</si>
  <si>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</si>
  <si>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</si>
  <si>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</si>
  <si>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</si>
  <si>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</si>
  <si>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</si>
  <si>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</si>
  <si>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</si>
  <si>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</si>
  <si>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</si>
  <si>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</si>
  <si>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</si>
  <si>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</si>
  <si>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</si>
  <si>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</si>
  <si>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</si>
  <si>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</si>
  <si>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</si>
  <si>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</si>
  <si>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</si>
  <si>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</si>
  <si>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</si>
  <si>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</si>
  <si>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</si>
  <si>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</si>
  <si>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</si>
  <si>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</si>
  <si>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</si>
  <si>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</si>
  <si>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</si>
  <si>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</si>
  <si>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</si>
  <si>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</si>
  <si>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</si>
  <si>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</si>
  <si>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</si>
  <si>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</si>
  <si>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</si>
  <si>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</si>
  <si>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</si>
  <si>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</si>
  <si>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</si>
  <si>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</si>
  <si>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</si>
  <si>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</si>
  <si>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</si>
  <si>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</si>
  <si>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</si>
  <si>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</si>
  <si>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</si>
  <si>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</si>
  <si>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</si>
  <si>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</si>
  <si>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</si>
  <si>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</si>
  <si>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</si>
  <si>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</si>
  <si>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</si>
  <si>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</si>
  <si>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</si>
  <si>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</si>
  <si>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</si>
  <si>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</si>
  <si>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</si>
  <si>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</si>
  <si>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</si>
  <si>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</si>
  <si>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</si>
  <si>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</si>
  <si>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</si>
  <si>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</si>
  <si>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</si>
  <si>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</si>
  <si>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</si>
  <si>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</si>
  <si>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</si>
  <si>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</si>
  <si>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</si>
  <si>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</si>
  <si>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</si>
  <si>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</si>
  <si>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</si>
  <si>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</si>
  <si>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</si>
  <si>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</si>
  <si>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</si>
  <si>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</si>
  <si>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</si>
  <si>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</si>
  <si>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</si>
  <si>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</si>
  <si>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</si>
  <si>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</si>
  <si>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</si>
  <si>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</si>
  <si>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</si>
  <si>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</si>
  <si>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</si>
  <si>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</si>
  <si>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</si>
  <si>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</si>
  <si>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</si>
  <si>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</si>
  <si>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</si>
  <si>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</si>
  <si>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</si>
  <si>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</si>
  <si>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</si>
  <si>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</si>
  <si>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</si>
  <si>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</si>
  <si>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</si>
  <si>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</si>
  <si>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</si>
  <si>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</si>
  <si>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</si>
  <si>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</si>
  <si>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</si>
  <si>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</si>
  <si>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</si>
  <si>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</si>
  <si>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</si>
  <si>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</si>
  <si>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</si>
  <si>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</si>
  <si>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</si>
  <si>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</si>
  <si>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</si>
  <si>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</si>
  <si>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</si>
  <si>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</si>
  <si>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</si>
  <si>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</si>
  <si>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</si>
  <si>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</si>
  <si>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</si>
  <si>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</si>
  <si>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</si>
  <si>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</si>
  <si>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</si>
  <si>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</si>
  <si>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</si>
  <si>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</si>
  <si>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</si>
  <si>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</si>
  <si>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</si>
  <si>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</si>
  <si>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</si>
  <si>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</si>
  <si>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</si>
  <si>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</si>
  <si>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</si>
  <si>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</si>
  <si>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</si>
  <si>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</si>
  <si>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</si>
  <si>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</si>
  <si>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</si>
  <si>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</si>
  <si>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</si>
  <si>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</si>
  <si>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</si>
  <si>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</si>
  <si>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</si>
  <si>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</si>
  <si>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</si>
  <si>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</si>
  <si>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</si>
  <si>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</si>
  <si>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</si>
  <si>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</si>
  <si>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</si>
  <si>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</si>
  <si>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</si>
  <si>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</si>
  <si>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</si>
  <si>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</si>
  <si>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</si>
  <si>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</si>
  <si>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</si>
  <si>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</si>
  <si>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</si>
  <si>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</si>
  <si>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</si>
  <si>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</si>
  <si>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</si>
  <si>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</si>
  <si>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</si>
  <si>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</si>
  <si>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</si>
  <si>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</si>
  <si>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</si>
  <si>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</si>
  <si>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</si>
  <si>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</si>
  <si>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</si>
  <si>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</si>
  <si>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</si>
  <si>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</si>
  <si>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</si>
  <si>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</si>
  <si>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</si>
  <si>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</si>
  <si>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</si>
  <si>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</si>
  <si>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</si>
  <si>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</si>
  <si>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</si>
  <si>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</si>
  <si>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</si>
  <si>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</si>
  <si>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</si>
  <si>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</si>
  <si>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</si>
  <si>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</si>
  <si>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</si>
  <si>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</si>
  <si>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</si>
  <si>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</si>
  <si>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</si>
  <si>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</si>
  <si>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</si>
  <si>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</si>
  <si>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</si>
  <si>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</si>
  <si>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</si>
  <si>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</si>
  <si>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</si>
  <si>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</si>
  <si>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</si>
  <si>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</si>
  <si>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</si>
  <si>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</si>
  <si>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</si>
  <si>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</si>
  <si>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</si>
  <si>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</si>
  <si>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</si>
  <si>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</si>
  <si>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</si>
  <si>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</si>
  <si>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</si>
  <si>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</si>
  <si>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</si>
  <si>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</si>
  <si>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</si>
  <si>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</si>
  <si>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</si>
  <si>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</si>
  <si>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</si>
  <si>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</si>
  <si>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</si>
  <si>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</si>
  <si>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</si>
  <si>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</si>
  <si>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</si>
  <si>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</si>
  <si>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</si>
  <si>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</si>
  <si>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</si>
  <si>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</si>
  <si>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</si>
  <si>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</si>
  <si>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</si>
  <si>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</si>
  <si>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</si>
  <si>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</si>
  <si>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</si>
  <si>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</si>
  <si>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</si>
  <si>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</si>
  <si>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</si>
  <si>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</si>
  <si>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</si>
  <si>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</si>
  <si>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</si>
  <si>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</si>
  <si>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</si>
  <si>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</si>
  <si>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</si>
  <si>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</si>
  <si>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</si>
  <si>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</si>
  <si>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</si>
  <si>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</si>
  <si>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</si>
  <si>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</si>
  <si>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</si>
  <si>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</si>
  <si>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</si>
  <si>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</si>
  <si>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</si>
  <si>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</si>
  <si>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</si>
  <si>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</si>
  <si>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</si>
  <si>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</si>
  <si>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</si>
  <si>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</si>
  <si>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</si>
  <si>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</si>
  <si>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</si>
  <si>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</si>
  <si>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</si>
  <si>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</si>
  <si>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</si>
  <si>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</si>
  <si>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</si>
  <si>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</si>
  <si>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</si>
  <si>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</si>
  <si>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</si>
  <si>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</si>
  <si>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</si>
  <si>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</si>
  <si>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</si>
  <si>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</si>
  <si>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</si>
  <si>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</si>
  <si>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</si>
  <si>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</si>
  <si>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</si>
  <si>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</si>
  <si>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</si>
  <si>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</si>
  <si>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</si>
  <si>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</si>
  <si>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</si>
  <si>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</si>
  <si>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</si>
  <si>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</si>
  <si>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</si>
  <si>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</si>
  <si>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</si>
  <si>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</si>
  <si>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</si>
  <si>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</si>
  <si>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</si>
  <si>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</si>
  <si>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</si>
  <si>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</si>
  <si>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</si>
  <si>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</si>
  <si>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</si>
  <si>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</si>
  <si>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</si>
  <si>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</si>
  <si>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</si>
  <si>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</si>
  <si>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</si>
  <si>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</si>
  <si>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</si>
  <si>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</si>
  <si>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</si>
  <si>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</si>
  <si>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</si>
  <si>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</si>
  <si>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</si>
  <si>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</si>
  <si>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</si>
  <si>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</si>
  <si>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</si>
  <si>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</si>
  <si>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</si>
  <si>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</si>
  <si>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</si>
  <si>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</si>
  <si>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</si>
  <si>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</si>
  <si>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</si>
  <si>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</si>
  <si>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</si>
  <si>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</si>
  <si>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</si>
  <si>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</si>
  <si>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</si>
  <si>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</si>
  <si>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</si>
  <si>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</si>
  <si>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</si>
  <si>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</si>
  <si>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</si>
  <si>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</si>
  <si>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</si>
  <si>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</si>
  <si>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</si>
  <si>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</si>
  <si>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</si>
  <si>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</si>
  <si>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</si>
  <si>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</si>
  <si>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</si>
  <si>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</si>
  <si>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</si>
  <si>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</si>
  <si>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</si>
  <si>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</si>
  <si>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</si>
  <si>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</si>
  <si>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</si>
  <si>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</si>
  <si>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</si>
  <si>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</si>
  <si>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</si>
  <si>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</si>
  <si>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</si>
  <si>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</si>
  <si>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</si>
  <si>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</si>
  <si>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</si>
  <si>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</si>
  <si>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</si>
  <si>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</si>
  <si>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</si>
  <si>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</si>
  <si>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</si>
  <si>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</si>
  <si>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</si>
  <si>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</si>
  <si>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</si>
  <si>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</si>
  <si>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</si>
  <si>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</si>
  <si>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</si>
  <si>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</si>
  <si>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</si>
  <si>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</si>
  <si>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</si>
  <si>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</si>
  <si>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</si>
  <si>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</si>
  <si>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</si>
  <si>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</si>
  <si>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</si>
  <si>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</si>
  <si>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</si>
  <si>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</si>
  <si>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</si>
  <si>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</si>
  <si>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</si>
  <si>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</si>
  <si>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</si>
  <si>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</si>
  <si>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</si>
  <si>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</si>
  <si>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</si>
  <si>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</si>
  <si>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</si>
  <si>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</si>
  <si>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</si>
  <si>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</si>
  <si>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</si>
  <si>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</si>
  <si>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</si>
  <si>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</si>
  <si>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</si>
  <si>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</si>
  <si>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</si>
  <si>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</si>
  <si>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</si>
  <si>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</si>
  <si>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</si>
  <si>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</si>
  <si>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</si>
  <si>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</si>
  <si>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</si>
  <si>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</si>
  <si>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</si>
  <si>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</si>
  <si>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</si>
  <si>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</si>
  <si>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</si>
  <si>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</si>
  <si>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</si>
  <si>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</si>
  <si>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</si>
  <si>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</si>
  <si>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</si>
  <si>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</si>
  <si>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</si>
  <si>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</si>
  <si>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</si>
  <si>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</si>
  <si>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</si>
  <si>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</si>
  <si>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</si>
  <si>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</si>
  <si>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</si>
  <si>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</si>
  <si>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</si>
  <si>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</si>
  <si>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</si>
  <si>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</si>
  <si>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</si>
  <si>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</si>
  <si>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</si>
  <si>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</si>
  <si>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</si>
  <si>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</si>
  <si>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</si>
  <si>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</si>
  <si>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</si>
  <si>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</si>
  <si>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</si>
  <si>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</si>
  <si>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</si>
  <si>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</si>
  <si>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</si>
  <si>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</si>
  <si>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</si>
  <si>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</si>
  <si>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</si>
  <si>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</si>
  <si>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</si>
  <si>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</si>
  <si>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</si>
  <si>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</si>
  <si>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</si>
  <si>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</si>
  <si>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</si>
  <si>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</si>
  <si>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</si>
  <si>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</si>
  <si>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</si>
  <si>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</si>
  <si>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</si>
  <si>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</si>
  <si>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</si>
  <si>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</si>
  <si>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</si>
  <si>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</si>
  <si>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</si>
  <si>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</si>
  <si>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</si>
  <si>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</si>
  <si>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</si>
  <si>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</si>
  <si>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</si>
  <si>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</si>
  <si>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</si>
  <si>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</si>
  <si>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</si>
  <si>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</si>
  <si>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</si>
  <si>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</si>
  <si>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</si>
  <si>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</si>
  <si>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</si>
  <si>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</si>
  <si>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</si>
  <si>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</si>
  <si>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</si>
  <si>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</si>
  <si>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</si>
  <si>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</si>
  <si>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</si>
  <si>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</si>
  <si>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</si>
  <si>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</si>
  <si>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</si>
  <si>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</si>
  <si>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</si>
  <si>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</si>
  <si>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</si>
  <si>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</si>
  <si>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</si>
  <si>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</si>
  <si>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</si>
  <si>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</si>
  <si>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</si>
  <si>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</si>
  <si>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</si>
  <si>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</si>
  <si>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</si>
  <si>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</si>
  <si>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</si>
  <si>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</si>
  <si>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</si>
  <si>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</si>
  <si>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</si>
  <si>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</si>
  <si>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</si>
  <si>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</si>
  <si>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</si>
  <si>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</si>
  <si>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</si>
  <si>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</si>
  <si>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</si>
  <si>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</si>
  <si>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</si>
  <si>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</si>
  <si>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</si>
  <si>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</si>
  <si>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</si>
  <si>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</si>
  <si>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</si>
  <si>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</si>
  <si>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</si>
  <si>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</si>
  <si>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</si>
  <si>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</si>
  <si>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</si>
  <si>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</si>
  <si>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</si>
  <si>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</si>
  <si>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</si>
  <si>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</si>
  <si>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</si>
  <si>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</si>
  <si>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</si>
  <si>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</si>
  <si>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</si>
  <si>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</si>
  <si>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</si>
  <si>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</si>
  <si>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</si>
  <si>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</si>
  <si>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</si>
  <si>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</si>
  <si>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</si>
  <si>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</si>
  <si>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</si>
  <si>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</si>
  <si>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</si>
  <si>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</si>
  <si>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</si>
  <si>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</si>
  <si>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</si>
  <si>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</si>
  <si>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</si>
  <si>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</si>
  <si>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</si>
  <si>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</si>
  <si>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</si>
  <si>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</si>
  <si>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</si>
  <si>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</si>
  <si>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</si>
  <si>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</si>
  <si>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</si>
  <si>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</si>
  <si>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</si>
  <si>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</si>
  <si>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</si>
  <si>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</si>
  <si>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</si>
  <si>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</si>
  <si>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</si>
  <si>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</si>
  <si>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</si>
  <si>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</si>
  <si>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</si>
  <si>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</si>
  <si>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</si>
  <si>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</si>
  <si>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</si>
  <si>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</si>
  <si>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</si>
  <si>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</si>
  <si>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</si>
  <si>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</si>
  <si>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</si>
  <si>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</si>
  <si>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</si>
  <si>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</si>
  <si>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</si>
  <si>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</si>
  <si>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</si>
  <si>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</si>
  <si>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</si>
  <si>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</si>
  <si>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</si>
  <si>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</si>
  <si>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</si>
  <si>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</si>
  <si>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</si>
  <si>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</si>
  <si>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</si>
  <si>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</si>
  <si>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</si>
  <si>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</si>
  <si>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</si>
  <si>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</si>
  <si>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</si>
  <si>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</si>
  <si>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</si>
  <si>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</si>
  <si>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</si>
  <si>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</si>
  <si>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</si>
  <si>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</si>
  <si>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</si>
  <si>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</si>
  <si>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</si>
  <si>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</si>
  <si>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</si>
  <si>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</si>
  <si>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</si>
  <si>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</si>
  <si>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</si>
  <si>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</si>
  <si>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</si>
  <si>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</si>
  <si>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</si>
  <si>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</si>
  <si>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</si>
  <si>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</si>
  <si>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</si>
  <si>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</si>
  <si>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</si>
  <si>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</si>
  <si>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</si>
  <si>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</si>
  <si>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</si>
  <si>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</si>
  <si>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</si>
  <si>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</si>
  <si>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</si>
  <si>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</si>
  <si>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</si>
  <si>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</si>
  <si>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</si>
  <si>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</si>
  <si>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</si>
  <si>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</si>
  <si>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</si>
  <si>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</si>
  <si>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</si>
  <si>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</si>
  <si>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</si>
  <si>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</si>
  <si>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</si>
  <si>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</si>
  <si>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</si>
  <si>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</si>
  <si>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</si>
  <si>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</si>
  <si>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</si>
  <si>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</si>
  <si>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</si>
  <si>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</si>
  <si>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</si>
  <si>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</si>
  <si>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</si>
  <si>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</si>
  <si>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</si>
  <si>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</si>
  <si>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</si>
  <si>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</si>
  <si>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</si>
  <si>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</si>
  <si>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</si>
  <si>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</si>
  <si>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</si>
  <si>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</si>
  <si>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</si>
  <si>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</si>
  <si>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</si>
  <si>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</si>
  <si>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</si>
  <si>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</si>
  <si>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</si>
  <si>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</si>
  <si>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</si>
  <si>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</si>
  <si>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</si>
  <si>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</si>
  <si>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</si>
  <si>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</si>
  <si>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</si>
  <si>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</si>
  <si>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</si>
  <si>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</si>
  <si>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</si>
  <si>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</si>
  <si>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</si>
  <si>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</si>
  <si>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</si>
  <si>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</si>
  <si>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</si>
  <si>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</si>
  <si>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</si>
  <si>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</si>
  <si>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</si>
  <si>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</si>
  <si>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</si>
  <si>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</si>
  <si>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</si>
  <si>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</si>
  <si>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</si>
  <si>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</si>
  <si>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</si>
  <si>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</si>
  <si>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</si>
  <si>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</si>
  <si>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</si>
  <si>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</si>
  <si>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</si>
  <si>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</si>
  <si>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</si>
  <si>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</si>
  <si>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</si>
  <si>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</si>
  <si>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</si>
  <si>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</si>
  <si>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</si>
  <si>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</si>
  <si>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</si>
  <si>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</si>
  <si>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</si>
  <si>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</si>
  <si>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</si>
  <si>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</si>
  <si>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</si>
  <si>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</si>
  <si>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</si>
  <si>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</si>
  <si>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</si>
  <si>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</si>
  <si>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</si>
  <si>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</si>
  <si>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</si>
  <si>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</si>
  <si>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</si>
  <si>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</si>
  <si>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</si>
  <si>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</si>
  <si>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</si>
  <si>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</si>
  <si>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</si>
  <si>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</si>
  <si>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</si>
  <si>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</si>
  <si>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</si>
  <si>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</si>
  <si>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</si>
  <si>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</si>
  <si>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</si>
  <si>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</si>
  <si>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</si>
  <si>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</si>
  <si>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</si>
  <si>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</si>
  <si>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</si>
  <si>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</si>
  <si>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</si>
  <si>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</si>
  <si>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</si>
  <si>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</si>
  <si>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</si>
  <si>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</si>
  <si>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</si>
  <si>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</si>
  <si>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</si>
  <si>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</si>
  <si>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</si>
  <si>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</si>
  <si>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</si>
  <si>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</si>
  <si>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</si>
  <si>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</si>
  <si>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</si>
  <si>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</si>
  <si>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</si>
  <si>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</si>
  <si>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</si>
  <si>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</si>
  <si>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</si>
  <si>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</si>
  <si>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</si>
  <si>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</si>
  <si>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</si>
  <si>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</si>
  <si>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</si>
  <si>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</si>
  <si>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</si>
  <si>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</si>
  <si>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</si>
  <si>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</si>
  <si>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</si>
  <si>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</si>
  <si>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</si>
  <si>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</si>
  <si>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</si>
  <si>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</si>
  <si>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</si>
  <si>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</si>
  <si>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</si>
  <si>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</si>
  <si>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</si>
  <si>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</si>
  <si>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</si>
  <si>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</si>
  <si>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</si>
  <si>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</si>
  <si>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</si>
  <si>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</si>
  <si>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</si>
  <si>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</si>
  <si>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</si>
  <si>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</si>
  <si>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</si>
  <si>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</si>
  <si>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</si>
  <si>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</si>
  <si>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</si>
  <si>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</si>
  <si>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</si>
  <si>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</si>
  <si>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</si>
  <si>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</si>
  <si>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</si>
  <si>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</si>
  <si>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</si>
  <si>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</si>
  <si>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</si>
  <si>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</si>
  <si>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</si>
  <si>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</si>
  <si>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</si>
  <si>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</si>
  <si>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</si>
  <si>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</si>
  <si>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</si>
  <si>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</si>
  <si>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</si>
  <si>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</si>
  <si>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</si>
  <si>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</si>
  <si>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</si>
  <si>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</si>
  <si>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</si>
  <si>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</si>
  <si>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</si>
  <si>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</si>
  <si>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</si>
  <si>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</si>
  <si>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</si>
  <si>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</si>
  <si>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</si>
  <si>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</si>
  <si>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</si>
  <si>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</si>
  <si>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</si>
  <si>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</si>
  <si>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</si>
  <si>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</si>
  <si>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</si>
  <si>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</si>
  <si>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</si>
  <si>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</si>
  <si>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</si>
  <si>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</si>
  <si>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</si>
  <si>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</si>
  <si>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</si>
  <si>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</si>
  <si>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</si>
  <si>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</si>
  <si>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</si>
  <si>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</si>
  <si>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</si>
  <si>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</si>
  <si>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</si>
  <si>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</si>
  <si>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</si>
  <si>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</si>
  <si>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</si>
  <si>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</si>
  <si>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</si>
  <si>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</si>
  <si>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</si>
  <si>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</si>
  <si>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</si>
  <si>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</si>
  <si>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</si>
  <si>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</si>
  <si>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</si>
  <si>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</si>
  <si>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</si>
  <si>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</si>
  <si>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</si>
  <si>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</si>
  <si>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</si>
  <si>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</si>
  <si>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</si>
  <si>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</si>
  <si>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</si>
  <si>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</si>
  <si>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</si>
  <si>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</si>
  <si>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</si>
  <si>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</si>
  <si>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</si>
  <si>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</si>
  <si>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</si>
  <si>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</si>
  <si>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</si>
  <si>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</si>
  <si>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</si>
  <si>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</si>
  <si>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</si>
  <si>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</si>
  <si>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</si>
  <si>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</si>
  <si>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</si>
  <si>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</si>
  <si>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</si>
  <si>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</si>
  <si>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</si>
  <si>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</si>
  <si>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</si>
  <si>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</si>
  <si>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</si>
  <si>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</si>
  <si>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</si>
  <si>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</si>
  <si>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</si>
  <si>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</si>
  <si>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</si>
  <si>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</si>
  <si>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</si>
  <si>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</si>
  <si>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</si>
  <si>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</si>
  <si>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</si>
  <si>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</si>
  <si>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</si>
  <si>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</si>
  <si>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</si>
  <si>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</si>
  <si>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</si>
  <si>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</si>
  <si>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</si>
  <si>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</si>
  <si>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</si>
  <si>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</si>
  <si>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</si>
  <si>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</si>
  <si>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</si>
  <si>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</si>
  <si>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</si>
  <si>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</si>
  <si>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</si>
  <si>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</si>
  <si>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</si>
  <si>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</si>
  <si>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</si>
  <si>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</si>
  <si>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</si>
  <si>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</si>
  <si>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</si>
  <si>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</si>
  <si>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</si>
  <si>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</si>
  <si>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</si>
  <si>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</si>
  <si>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</si>
  <si>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</si>
  <si>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</si>
  <si>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</si>
  <si>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</si>
  <si>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</si>
  <si>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</si>
  <si>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</si>
  <si>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</si>
  <si>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</si>
  <si>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</si>
  <si>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</si>
  <si>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</si>
  <si>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</si>
  <si>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</si>
  <si>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</si>
  <si>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</si>
  <si>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</si>
  <si>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</si>
  <si>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</si>
  <si>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</si>
  <si>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</si>
  <si>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</si>
  <si>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</si>
  <si>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</si>
  <si>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</si>
  <si>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</si>
  <si>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</si>
  <si>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</si>
  <si>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</si>
  <si>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</si>
  <si>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</si>
  <si>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</si>
  <si>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</si>
  <si>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</si>
  <si>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</si>
  <si>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</si>
  <si>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</si>
  <si>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</si>
  <si>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</si>
  <si>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</si>
  <si>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</si>
  <si>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</si>
  <si>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</si>
  <si>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</si>
  <si>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</si>
  <si>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</si>
  <si>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</si>
  <si>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</si>
  <si>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</si>
  <si>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</si>
  <si>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</si>
  <si>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</si>
  <si>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</si>
  <si>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</si>
  <si>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</si>
  <si>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</si>
  <si>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</si>
  <si>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</si>
  <si>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</si>
  <si>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</si>
  <si>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</si>
  <si>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</si>
  <si>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</si>
  <si>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</si>
  <si>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</si>
  <si>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</si>
  <si>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</si>
  <si>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</si>
  <si>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</si>
  <si>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</si>
  <si>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</si>
  <si>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</si>
  <si>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</si>
  <si>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</si>
  <si>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</si>
  <si>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</si>
  <si>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</si>
  <si>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</si>
  <si>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</si>
  <si>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</si>
  <si>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</si>
  <si>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</si>
  <si>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</si>
  <si>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</si>
  <si>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</si>
  <si>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</si>
  <si>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</si>
  <si>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</si>
  <si>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</si>
  <si>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</si>
  <si>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</si>
  <si>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</si>
  <si>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</si>
  <si>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</si>
  <si>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</si>
  <si>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</si>
  <si>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</si>
  <si>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</si>
  <si>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</si>
  <si>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</si>
  <si>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</si>
  <si>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</si>
  <si>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</si>
  <si>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</si>
  <si>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</si>
  <si>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</si>
  <si>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</si>
  <si>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</si>
  <si>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</si>
  <si>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</si>
  <si>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</si>
  <si>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</si>
  <si>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</si>
  <si>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</si>
  <si>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</si>
  <si>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</si>
  <si>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</si>
  <si>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</si>
  <si>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</si>
  <si>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</si>
  <si>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</si>
  <si>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</si>
  <si>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</si>
  <si>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</si>
  <si>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</si>
  <si>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</si>
  <si>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</si>
  <si>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</si>
  <si>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</si>
  <si>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</si>
  <si>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</si>
  <si>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</si>
  <si>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</si>
  <si>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</si>
  <si>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</si>
  <si>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</si>
  <si>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</si>
  <si>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</si>
  <si>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</si>
  <si>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</si>
  <si>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</si>
  <si>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</si>
  <si>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</si>
  <si>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</si>
  <si>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</si>
  <si>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</si>
  <si>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</si>
  <si>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</si>
  <si>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</si>
  <si>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</si>
  <si>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</si>
  <si>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</si>
  <si>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</si>
  <si>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</si>
  <si>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</si>
  <si>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</si>
  <si>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</si>
  <si>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</si>
  <si>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</si>
  <si>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</si>
  <si>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</si>
  <si>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</si>
  <si>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</si>
  <si>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</si>
  <si>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</si>
  <si>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</si>
  <si>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</si>
  <si>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</si>
  <si>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</si>
  <si>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</si>
  <si>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</si>
  <si>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</si>
  <si>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</si>
  <si>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</si>
  <si>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</si>
  <si>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</si>
  <si>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</si>
  <si>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</si>
  <si>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</si>
  <si>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</si>
  <si>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</si>
  <si>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</si>
  <si>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</si>
  <si>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</si>
  <si>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</si>
  <si>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</si>
  <si>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</si>
  <si>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</si>
  <si>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</si>
  <si>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</si>
  <si>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</si>
  <si>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</si>
  <si>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</si>
  <si>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</si>
  <si>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</si>
  <si>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</si>
  <si>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</si>
  <si>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</si>
  <si>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</si>
  <si>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</si>
  <si>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</si>
  <si>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</si>
  <si>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</si>
  <si>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</si>
  <si>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</si>
  <si>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</si>
  <si>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</si>
  <si>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</si>
  <si>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</si>
  <si>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</si>
  <si>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</si>
  <si>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</si>
  <si>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</si>
  <si>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</si>
  <si>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</si>
  <si>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</si>
  <si>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</si>
  <si>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</si>
  <si>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</si>
  <si>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</si>
  <si>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</si>
  <si>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</si>
  <si>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</si>
  <si>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</si>
  <si>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</si>
  <si>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</si>
  <si>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</si>
  <si>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</si>
  <si>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</si>
  <si>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</si>
  <si>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</si>
  <si>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</si>
  <si>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</si>
  <si>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</si>
  <si>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</si>
  <si>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</si>
  <si>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</si>
  <si>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</si>
  <si>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</si>
  <si>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</si>
  <si>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</si>
  <si>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</si>
  <si>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</si>
  <si>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</si>
  <si>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</si>
  <si>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</si>
  <si>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</si>
  <si>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</si>
  <si>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</si>
  <si>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</si>
  <si>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</si>
  <si>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</si>
  <si>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</si>
  <si>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</si>
  <si>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</si>
  <si>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</si>
  <si>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</si>
  <si>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</si>
  <si>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</si>
  <si>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</si>
  <si>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</si>
  <si>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</si>
  <si>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</si>
  <si>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</si>
  <si>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</si>
  <si>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</si>
  <si>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</si>
  <si>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</si>
  <si>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</si>
  <si>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</si>
  <si>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</si>
  <si>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</si>
  <si>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</si>
  <si>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</si>
  <si>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</si>
  <si>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</si>
  <si>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</si>
  <si>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</si>
  <si>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</si>
  <si>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</si>
  <si>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</si>
  <si>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</si>
  <si>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</si>
  <si>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</si>
  <si>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</si>
  <si>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</si>
  <si>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</si>
  <si>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</si>
  <si>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</si>
  <si>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</si>
  <si>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</si>
  <si>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</si>
  <si>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</si>
  <si>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</si>
  <si>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</si>
  <si>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</si>
  <si>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</si>
  <si>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</si>
  <si>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</si>
  <si>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</si>
  <si>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</si>
  <si>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</si>
  <si>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</si>
  <si>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</si>
  <si>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</si>
  <si>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</si>
  <si>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</si>
  <si>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</si>
  <si>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</si>
  <si>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</si>
  <si>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</si>
  <si>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</si>
  <si>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</si>
  <si>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</si>
  <si>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</si>
  <si>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</si>
  <si>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</si>
  <si>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</si>
  <si>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</si>
  <si>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</si>
  <si>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</si>
  <si>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</si>
  <si>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</si>
  <si>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</si>
  <si>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</si>
  <si>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</si>
  <si>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</si>
  <si>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</si>
  <si>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</si>
  <si>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</si>
  <si>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</si>
  <si>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</si>
  <si>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</si>
  <si>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</si>
  <si>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</si>
  <si>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</si>
  <si>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</si>
  <si>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</si>
  <si>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</si>
  <si>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</si>
  <si>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</si>
  <si>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</si>
  <si>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</si>
  <si>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</si>
  <si>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</si>
  <si>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</si>
  <si>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</si>
  <si>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</si>
  <si>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</si>
  <si>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</si>
  <si>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</si>
  <si>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</si>
  <si>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</si>
  <si>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</si>
  <si>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</si>
  <si>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</si>
  <si>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</si>
  <si>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</si>
  <si>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</si>
  <si>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</si>
  <si>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</si>
  <si>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</si>
  <si>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</si>
  <si>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</si>
  <si>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</si>
  <si>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</si>
  <si>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</si>
  <si>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</si>
  <si>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</si>
  <si>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</si>
  <si>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</si>
  <si>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</si>
  <si>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</si>
  <si>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</si>
  <si>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</si>
  <si>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</si>
  <si>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</si>
  <si>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</si>
  <si>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</si>
  <si>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</si>
  <si>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</si>
  <si>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</si>
  <si>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</si>
  <si>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</si>
  <si>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</si>
  <si>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</si>
  <si>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</si>
  <si>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</si>
  <si>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</si>
  <si>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</si>
  <si>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</si>
  <si>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</si>
  <si>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</si>
  <si>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</si>
  <si>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</si>
  <si>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</si>
  <si>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</si>
  <si>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</si>
  <si>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</si>
  <si>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</si>
  <si>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</si>
  <si>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</si>
  <si>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</si>
  <si>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</si>
  <si>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</si>
  <si>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</si>
  <si>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</si>
  <si>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</si>
  <si>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</si>
  <si>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</si>
  <si>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</si>
  <si>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</si>
  <si>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</si>
  <si>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</si>
  <si>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</si>
  <si>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</si>
  <si>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</si>
  <si>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</si>
  <si>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</si>
  <si>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</si>
  <si>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</si>
  <si>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</si>
  <si>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</si>
  <si>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</si>
  <si>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</si>
  <si>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</si>
  <si>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</si>
  <si>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</si>
  <si>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</si>
  <si>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</si>
  <si>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</si>
  <si>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</si>
  <si>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</si>
  <si>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</si>
  <si>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</si>
  <si>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</si>
  <si>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</si>
  <si>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</si>
  <si>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</si>
  <si>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</si>
  <si>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</si>
  <si>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</si>
  <si>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</si>
  <si>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</si>
  <si>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</si>
  <si>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</si>
  <si>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</si>
  <si>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</si>
  <si>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</si>
  <si>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</si>
  <si>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</si>
  <si>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</si>
  <si>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</si>
  <si>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</si>
  <si>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</si>
  <si>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</si>
  <si>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</si>
  <si>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</si>
  <si>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</si>
  <si>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</si>
  <si>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</si>
  <si>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</si>
  <si>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</si>
  <si>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</si>
  <si>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</si>
  <si>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</si>
  <si>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</si>
  <si>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</si>
  <si>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</si>
  <si>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</si>
  <si>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</si>
  <si>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</si>
  <si>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</si>
  <si>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</si>
  <si>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</si>
  <si>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</si>
  <si>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</si>
  <si>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</si>
  <si>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</si>
  <si>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</si>
  <si>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</si>
  <si>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</si>
  <si>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</si>
  <si>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</si>
  <si>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</si>
  <si>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</si>
  <si>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</si>
  <si>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</si>
  <si>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</si>
  <si>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</si>
  <si>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</si>
  <si>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</si>
  <si>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</si>
  <si>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</si>
  <si>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</si>
  <si>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</si>
  <si>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</si>
  <si>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</si>
  <si>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</si>
  <si>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</si>
  <si>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</si>
  <si>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</si>
  <si>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</si>
  <si>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</si>
  <si>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</si>
  <si>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</si>
  <si>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</si>
  <si>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</si>
  <si>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</si>
  <si>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</si>
  <si>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</si>
  <si>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</si>
  <si>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</si>
  <si>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</si>
  <si>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</si>
  <si>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</si>
  <si>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</si>
  <si>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</si>
  <si>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</si>
  <si>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</si>
  <si>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</si>
  <si>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</si>
  <si>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</si>
  <si>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</si>
  <si>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</si>
  <si>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</si>
  <si>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</si>
  <si>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</si>
  <si>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</si>
  <si>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</si>
  <si>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</si>
  <si>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</si>
  <si>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</si>
  <si>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</si>
  <si>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</si>
  <si>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</si>
  <si>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</si>
  <si>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</si>
  <si>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</si>
  <si>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</si>
  <si>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</si>
  <si>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</si>
  <si>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</si>
  <si>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</si>
  <si>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</si>
  <si>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</si>
  <si>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</si>
  <si>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</si>
  <si>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</si>
  <si>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</si>
  <si>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</si>
  <si>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</si>
  <si>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</si>
  <si>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</si>
  <si>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</si>
  <si>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</si>
  <si>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</si>
  <si>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</si>
  <si>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</si>
  <si>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</si>
  <si>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</si>
  <si>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</si>
  <si>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</si>
  <si>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</si>
  <si>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</si>
  <si>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</si>
  <si>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</si>
  <si>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</si>
  <si>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</si>
  <si>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</si>
  <si>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</si>
  <si>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</si>
  <si>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</si>
  <si>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</si>
  <si>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</si>
  <si>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</si>
  <si>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</si>
  <si>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</si>
  <si>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</si>
  <si>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</si>
  <si>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</si>
  <si>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</si>
  <si>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</si>
  <si>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</si>
  <si>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</si>
  <si>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</si>
  <si>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</si>
  <si>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</si>
  <si>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</si>
  <si>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</si>
  <si>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</si>
  <si>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</si>
  <si>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</si>
  <si>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</si>
  <si>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</si>
  <si>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</si>
  <si>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</si>
  <si>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</si>
  <si>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</si>
  <si>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</si>
  <si>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</si>
  <si>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</si>
  <si>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</si>
  <si>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</si>
  <si>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</si>
  <si>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</si>
  <si>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</si>
  <si>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</si>
  <si>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</si>
  <si>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</si>
  <si>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</si>
  <si>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</si>
  <si>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</si>
  <si>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</si>
  <si>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</si>
  <si>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</si>
  <si>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</si>
  <si>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</si>
  <si>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</si>
  <si>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</si>
  <si>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</si>
  <si>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</si>
  <si>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</si>
  <si>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</si>
  <si>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</si>
  <si>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</si>
  <si>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</si>
  <si>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</si>
  <si>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</si>
  <si>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</si>
  <si>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</si>
  <si>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</si>
  <si>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</si>
  <si>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</si>
  <si>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</si>
  <si>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</si>
  <si>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</si>
  <si>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</si>
  <si>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</si>
  <si>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</si>
  <si>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</si>
  <si>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</si>
  <si>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</si>
  <si>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</si>
  <si>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</si>
  <si>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</si>
  <si>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</si>
  <si>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</si>
  <si>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</si>
  <si>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</si>
  <si>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</si>
  <si>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</si>
  <si>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</si>
  <si>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</si>
  <si>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</si>
  <si>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</si>
  <si>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</si>
  <si>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</si>
  <si>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</si>
  <si>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</si>
  <si>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</si>
  <si>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</si>
  <si>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</si>
  <si>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</si>
  <si>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</si>
  <si>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</si>
  <si>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</si>
  <si>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</si>
  <si>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</si>
  <si>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</si>
  <si>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</si>
  <si>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</si>
  <si>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</si>
  <si>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</si>
  <si>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</si>
  <si>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</si>
  <si>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</si>
  <si>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</si>
  <si>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</si>
  <si>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</si>
  <si>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</si>
  <si>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</si>
  <si>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</si>
  <si>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</si>
  <si>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</si>
  <si>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</si>
  <si>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</si>
  <si>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</si>
  <si>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</si>
  <si>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</si>
  <si>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</si>
  <si>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</si>
  <si>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</si>
  <si>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</si>
  <si>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</si>
  <si>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</si>
  <si>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</si>
  <si>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</si>
  <si>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</si>
  <si>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</si>
  <si>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</si>
  <si>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</si>
  <si>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</si>
  <si>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</si>
  <si>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</si>
  <si>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</si>
  <si>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</si>
  <si>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</si>
  <si>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</si>
  <si>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</si>
  <si>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</si>
  <si>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</si>
  <si>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</si>
  <si>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</si>
  <si>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</si>
  <si>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</si>
  <si>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</si>
  <si>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</si>
  <si>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</si>
  <si>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</si>
  <si>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</si>
  <si>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</si>
  <si>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</si>
  <si>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</si>
  <si>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</si>
  <si>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</si>
  <si>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</si>
  <si>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</si>
  <si>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</si>
  <si>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</si>
  <si>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</si>
  <si>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</si>
  <si>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</si>
  <si>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</si>
  <si>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</si>
  <si>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</si>
  <si>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</si>
  <si>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</si>
  <si>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</si>
  <si>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</si>
  <si>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</si>
  <si>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</si>
  <si>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</si>
  <si>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</si>
  <si>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</si>
  <si>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</si>
  <si>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</si>
  <si>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</si>
  <si>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</si>
  <si>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</si>
  <si>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</si>
  <si>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</si>
  <si>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</si>
  <si>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</si>
  <si>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</si>
  <si>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</si>
  <si>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</si>
  <si>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</si>
  <si>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</si>
  <si>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</si>
  <si>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</si>
  <si>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</si>
  <si>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</si>
  <si>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</si>
  <si>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</si>
  <si>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</si>
  <si>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</si>
  <si>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</si>
  <si>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</si>
  <si>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</si>
  <si>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</si>
  <si>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</si>
  <si>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</si>
  <si>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</si>
  <si>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</si>
  <si>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</si>
  <si>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</si>
  <si>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</si>
  <si>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</si>
  <si>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</si>
  <si>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</si>
  <si>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</si>
  <si>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</si>
  <si>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</si>
  <si>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</si>
  <si>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</si>
  <si>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</si>
  <si>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</si>
  <si>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</si>
  <si>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</si>
  <si>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</si>
  <si>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</si>
  <si>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</si>
  <si>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</si>
  <si>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</si>
  <si>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</si>
  <si>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</si>
  <si>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</si>
  <si>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</si>
  <si>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</si>
  <si>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</si>
  <si>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</si>
  <si>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</si>
  <si>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</si>
  <si>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</si>
  <si>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</si>
  <si>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</si>
  <si>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</si>
  <si>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</si>
  <si>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</si>
  <si>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</si>
  <si>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</si>
  <si>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</si>
  <si>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</si>
  <si>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</si>
  <si>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</si>
  <si>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</si>
  <si>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</si>
  <si>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</si>
  <si>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</si>
  <si>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</si>
  <si>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</si>
  <si>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</si>
  <si>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</si>
  <si>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</si>
  <si>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</si>
  <si>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</si>
  <si>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</si>
  <si>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</si>
  <si>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</si>
  <si>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</si>
  <si>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</si>
  <si>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</si>
  <si>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</si>
  <si>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</si>
  <si>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</si>
  <si>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</si>
  <si>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</si>
  <si>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</si>
  <si>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</si>
  <si>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</si>
  <si>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</si>
  <si>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</si>
  <si>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</si>
  <si>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</si>
  <si>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</si>
  <si>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</si>
  <si>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</si>
  <si>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</si>
  <si>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</si>
  <si>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</si>
  <si>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</si>
  <si>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</si>
  <si>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</si>
  <si>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</si>
  <si>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</si>
  <si>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</si>
  <si>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</si>
  <si>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</si>
  <si>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</si>
  <si>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</si>
  <si>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</si>
  <si>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</si>
  <si>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</si>
  <si>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</si>
  <si>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</si>
  <si>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</si>
  <si>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</si>
  <si>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</si>
  <si>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</si>
  <si>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</si>
  <si>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</si>
  <si>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</si>
  <si>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</si>
  <si>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</si>
  <si>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</si>
  <si>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</si>
  <si>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</si>
  <si>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</si>
  <si>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</si>
  <si>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</si>
  <si>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</si>
  <si>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</si>
  <si>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</si>
  <si>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</si>
  <si>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</si>
  <si>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</si>
  <si>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</si>
  <si>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</si>
  <si>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</si>
  <si>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</si>
  <si>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</si>
  <si>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</si>
  <si>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</si>
  <si>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</si>
  <si>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</si>
  <si>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</si>
  <si>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</si>
  <si>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</si>
  <si>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</si>
  <si>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</si>
  <si>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</si>
  <si>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</si>
  <si>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</si>
  <si>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</si>
  <si>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</si>
  <si>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</si>
  <si>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</si>
  <si>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</si>
  <si>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</si>
  <si>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</si>
  <si>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</si>
  <si>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</si>
  <si>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</si>
  <si>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</si>
  <si>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</si>
  <si>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</si>
  <si>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</si>
  <si>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</si>
  <si>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</si>
  <si>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</si>
  <si>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</si>
  <si>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</si>
  <si>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</si>
  <si>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</si>
  <si>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</si>
  <si>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</si>
  <si>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</si>
  <si>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</si>
  <si>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</si>
  <si>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</si>
  <si>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</si>
  <si>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</si>
  <si>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</si>
  <si>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</si>
  <si>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</si>
  <si>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</si>
  <si>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</si>
  <si>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</si>
  <si>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</si>
  <si>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</si>
  <si>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</si>
  <si>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</si>
  <si>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</si>
  <si>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</si>
  <si>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</si>
  <si>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</si>
  <si>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</si>
  <si>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</si>
  <si>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</si>
  <si>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</si>
  <si>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</si>
  <si>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</si>
  <si>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</si>
  <si>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</si>
  <si>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</si>
  <si>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</si>
  <si>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</si>
  <si>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</si>
  <si>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</si>
  <si>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</si>
  <si>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</si>
  <si>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</si>
  <si>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</si>
  <si>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</si>
  <si>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</si>
  <si>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</si>
  <si>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</si>
  <si>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</si>
  <si>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</si>
  <si>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</si>
  <si>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</si>
  <si>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</si>
  <si>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</si>
  <si>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</si>
  <si>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</si>
  <si>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</si>
  <si>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</si>
  <si>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</si>
  <si>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</si>
  <si>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</si>
  <si>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</si>
  <si>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</si>
  <si>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</si>
  <si>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</si>
  <si>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</si>
  <si>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</si>
  <si>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</si>
  <si>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</si>
  <si>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</si>
  <si>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</si>
  <si>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</si>
  <si>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</si>
  <si>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</si>
  <si>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</si>
  <si>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</si>
  <si>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</si>
  <si>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</si>
  <si>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</si>
  <si>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</si>
  <si>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</si>
  <si>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</si>
  <si>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</si>
  <si>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</si>
  <si>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</si>
  <si>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</si>
  <si>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</si>
  <si>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</si>
  <si>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</si>
  <si>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</si>
  <si>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</si>
  <si>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</si>
  <si>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</si>
  <si>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</si>
  <si>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</si>
  <si>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</si>
  <si>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</si>
  <si>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</si>
  <si>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</si>
  <si>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</si>
  <si>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</si>
  <si>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</si>
  <si>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</si>
  <si>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</si>
  <si>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</si>
  <si>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</si>
  <si>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</si>
  <si>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</si>
  <si>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</si>
  <si>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</si>
  <si>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</si>
  <si>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</si>
  <si>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</si>
  <si>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</si>
  <si>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</si>
  <si>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</si>
  <si>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</si>
  <si>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</si>
  <si>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</si>
  <si>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</si>
  <si>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</si>
  <si>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</si>
  <si>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</si>
  <si>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</si>
  <si>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</si>
  <si>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</si>
  <si>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</si>
  <si>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</si>
  <si>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</si>
  <si>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</si>
  <si>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</si>
  <si>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</si>
  <si>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</si>
  <si>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</si>
  <si>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</si>
  <si>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</si>
  <si>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</si>
  <si>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</si>
  <si>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</si>
  <si>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</si>
  <si>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</si>
  <si>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</si>
  <si>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</si>
  <si>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</si>
  <si>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</si>
  <si>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</si>
  <si>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</si>
  <si>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</si>
  <si>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</si>
  <si>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</si>
  <si>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</si>
  <si>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</si>
  <si>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</si>
  <si>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</si>
  <si>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</si>
  <si>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</si>
  <si>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</si>
  <si>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</si>
  <si>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</si>
  <si>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</si>
  <si>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</si>
  <si>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</si>
  <si>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</si>
  <si>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</si>
  <si>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</si>
  <si>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</si>
  <si>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</si>
  <si>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</si>
  <si>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</si>
  <si>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</si>
  <si>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</si>
  <si>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</si>
  <si>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</si>
  <si>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</si>
  <si>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</si>
  <si>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</si>
  <si>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</si>
  <si>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</si>
  <si>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</si>
  <si>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</si>
  <si>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</si>
  <si>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</si>
  <si>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</si>
  <si>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</si>
  <si>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</si>
  <si>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</si>
  <si>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</si>
  <si>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</si>
  <si>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</si>
  <si>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</si>
  <si>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</si>
  <si>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</si>
  <si>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</si>
  <si>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</si>
  <si>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</si>
  <si>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</si>
  <si>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</si>
  <si>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</si>
  <si>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</si>
  <si>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</si>
  <si>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</si>
  <si>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</si>
  <si>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</si>
  <si>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</si>
  <si>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</si>
  <si>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</si>
  <si>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</si>
  <si>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</si>
  <si>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</si>
  <si>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</si>
  <si>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</si>
  <si>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</si>
  <si>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</si>
  <si>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</si>
  <si>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</si>
  <si>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</si>
  <si>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</si>
  <si>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</si>
  <si>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</si>
  <si>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</si>
  <si>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</si>
  <si>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</si>
  <si>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</si>
  <si>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</si>
  <si>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</si>
  <si>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</si>
  <si>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</si>
  <si>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</si>
  <si>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</si>
  <si>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</si>
  <si>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</si>
  <si>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</si>
  <si>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</si>
  <si>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</si>
  <si>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</si>
  <si>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</si>
  <si>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</si>
  <si>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</si>
  <si>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</si>
  <si>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</si>
  <si>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</si>
  <si>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</si>
  <si>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</si>
  <si>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</si>
  <si>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</si>
  <si>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</si>
  <si>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</si>
  <si>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</si>
  <si>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</si>
  <si>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</si>
  <si>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</si>
  <si>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</si>
  <si>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</si>
  <si>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</si>
  <si>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</si>
  <si>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</si>
  <si>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</si>
  <si>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</si>
  <si>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</si>
  <si>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</si>
  <si>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</si>
  <si>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</si>
  <si>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</si>
  <si>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</si>
  <si>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</si>
  <si>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</si>
  <si>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</si>
  <si>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</si>
  <si>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</si>
  <si>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</si>
  <si>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</si>
  <si>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</si>
  <si>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</si>
  <si>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</si>
  <si>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</si>
  <si>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</si>
  <si>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</si>
  <si>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</si>
  <si>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</si>
  <si>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</si>
  <si>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</si>
  <si>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</si>
  <si>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</si>
  <si>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</si>
  <si>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</si>
  <si>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</si>
  <si>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</si>
  <si>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</si>
  <si>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</si>
  <si>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</si>
  <si>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</si>
  <si>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</si>
  <si>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</si>
  <si>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</si>
  <si>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</si>
  <si>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</si>
  <si>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</si>
  <si>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</si>
  <si>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</si>
  <si>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</si>
  <si>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</si>
  <si>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</si>
  <si>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</si>
  <si>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</si>
  <si>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</si>
  <si>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</si>
  <si>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</si>
  <si>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</si>
  <si>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</si>
  <si>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</si>
  <si>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</si>
  <si>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</si>
  <si>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</si>
  <si>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</si>
  <si>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</si>
  <si>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</si>
  <si>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</si>
  <si>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</si>
  <si>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</si>
  <si>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</si>
  <si>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</si>
  <si>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</si>
  <si>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</si>
  <si>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</si>
  <si>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</si>
  <si>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</si>
  <si>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</si>
  <si>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</si>
  <si>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</si>
  <si>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</si>
  <si>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</si>
  <si>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</si>
  <si>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</si>
  <si>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</si>
  <si>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</si>
  <si>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</si>
  <si>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</si>
  <si>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</si>
  <si>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</si>
  <si>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</si>
  <si>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</si>
  <si>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</si>
  <si>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</si>
  <si>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</si>
  <si>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</si>
  <si>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</si>
  <si>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</si>
  <si>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</si>
  <si>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</si>
  <si>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</si>
  <si>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</si>
  <si>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</si>
  <si>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</si>
  <si>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</si>
  <si>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</si>
  <si>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</si>
  <si>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</si>
  <si>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</si>
  <si>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</si>
  <si>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</si>
  <si>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</si>
  <si>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</si>
  <si>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</si>
  <si>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</si>
  <si>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</si>
  <si>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</si>
  <si>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</si>
  <si>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</si>
  <si>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</si>
  <si>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</si>
  <si>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</si>
  <si>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</si>
  <si>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</si>
  <si>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</si>
  <si>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</si>
  <si>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</si>
  <si>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</si>
  <si>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</si>
  <si>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</si>
  <si>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</si>
  <si>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</si>
  <si>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</si>
  <si>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</si>
  <si>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</si>
  <si>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</si>
  <si>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</si>
  <si>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</si>
  <si>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</si>
  <si>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</si>
  <si>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</si>
  <si>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</si>
  <si>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</si>
  <si>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</si>
  <si>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</si>
  <si>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</si>
  <si>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</si>
  <si>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</si>
  <si>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</si>
  <si>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</si>
  <si>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</si>
  <si>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</si>
  <si>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</si>
  <si>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</si>
  <si>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</si>
  <si>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</si>
  <si>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</si>
  <si>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</si>
  <si>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</si>
  <si>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</si>
  <si>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</si>
  <si>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</si>
  <si>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</si>
  <si>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</si>
  <si>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</si>
  <si>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</si>
  <si>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</si>
  <si>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</si>
  <si>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</si>
  <si>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</si>
  <si>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</si>
  <si>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</si>
  <si>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</si>
  <si>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</si>
  <si>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</si>
  <si>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</si>
  <si>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</si>
  <si>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</si>
  <si>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</si>
  <si>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</si>
  <si>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</si>
  <si>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</si>
  <si>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</si>
  <si>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</si>
  <si>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</si>
  <si>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</si>
  <si>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</si>
  <si>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</si>
  <si>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</si>
  <si>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</si>
  <si>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</si>
  <si>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</si>
  <si>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</si>
  <si>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</si>
  <si>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</si>
  <si>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</si>
  <si>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</si>
  <si>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</si>
  <si>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</si>
  <si>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</si>
  <si>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</si>
  <si>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</si>
  <si>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</si>
  <si>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</si>
  <si>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</si>
  <si>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</si>
  <si>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</si>
  <si>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</si>
  <si>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</si>
  <si>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</si>
  <si>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</si>
  <si>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</si>
  <si>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</si>
  <si>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</si>
  <si>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</si>
  <si>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</si>
  <si>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</si>
  <si>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</si>
  <si>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</si>
  <si>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</si>
  <si>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</si>
  <si>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</si>
  <si>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</si>
  <si>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</si>
  <si>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</si>
  <si>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</si>
  <si>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</si>
  <si>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</si>
  <si>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</si>
  <si>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</si>
  <si>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</si>
  <si>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</si>
  <si>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</si>
  <si>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</si>
  <si>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</si>
  <si>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</si>
  <si>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</si>
  <si>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</si>
  <si>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</si>
  <si>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</si>
  <si>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</si>
  <si>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</si>
  <si>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</si>
  <si>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</si>
  <si>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</si>
  <si>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</si>
  <si>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</si>
  <si>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</si>
  <si>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</si>
  <si>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</si>
  <si>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</si>
  <si>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</si>
  <si>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</si>
  <si>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</si>
  <si>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</si>
  <si>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</si>
  <si>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</si>
  <si>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</si>
  <si>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</si>
  <si>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</si>
  <si>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</si>
  <si>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</si>
  <si>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</si>
  <si>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</si>
  <si>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</si>
  <si>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</si>
  <si>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</si>
  <si>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</si>
  <si>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</si>
  <si>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</si>
  <si>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</si>
  <si>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</si>
  <si>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</si>
  <si>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</si>
  <si>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</si>
  <si>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</si>
  <si>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</si>
  <si>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</si>
  <si>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</si>
  <si>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</si>
  <si>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</si>
  <si>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</si>
  <si>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</si>
  <si>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</si>
  <si>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</si>
  <si>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</si>
  <si>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</si>
  <si>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</si>
  <si>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</si>
  <si>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</si>
  <si>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</si>
  <si>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</si>
  <si>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</si>
  <si>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</si>
  <si>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</si>
  <si>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</si>
  <si>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</si>
  <si>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</si>
  <si>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</si>
  <si>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</si>
  <si>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</si>
  <si>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</si>
  <si>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</si>
  <si>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</si>
  <si>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</si>
  <si>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</si>
  <si>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</si>
  <si>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</si>
  <si>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</si>
  <si>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</si>
  <si>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</si>
  <si>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</si>
  <si>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</si>
  <si>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</si>
  <si>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</si>
  <si>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</si>
  <si>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</si>
  <si>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</si>
  <si>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</si>
  <si>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</si>
  <si>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</si>
  <si>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</si>
  <si>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</si>
  <si>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</si>
  <si>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</si>
  <si>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</si>
  <si>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</si>
  <si>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</si>
  <si>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</si>
  <si>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</si>
  <si>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</si>
  <si>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</si>
  <si>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</si>
  <si>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</si>
  <si>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</si>
  <si>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</si>
  <si>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</si>
  <si>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</si>
  <si>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</si>
  <si>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</si>
  <si>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</si>
  <si>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</si>
  <si>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</si>
  <si>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</si>
  <si>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</si>
  <si>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</si>
  <si>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</si>
  <si>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</si>
  <si>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</si>
  <si>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</si>
  <si>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</si>
  <si>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</si>
  <si>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</si>
  <si>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</si>
  <si>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</si>
  <si>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</si>
  <si>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</si>
  <si>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</si>
  <si>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</si>
  <si>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</si>
  <si>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</si>
  <si>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</si>
  <si>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</si>
  <si>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</si>
  <si>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</si>
  <si>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</si>
  <si>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</si>
  <si>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</si>
  <si>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</si>
  <si>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</si>
  <si>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</si>
  <si>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</si>
  <si>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</si>
  <si>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</si>
  <si>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</si>
  <si>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</si>
  <si>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</si>
  <si>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</si>
  <si>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</si>
  <si>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</si>
  <si>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</si>
  <si>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</si>
  <si>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</si>
  <si>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</si>
  <si>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</si>
  <si>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</si>
  <si>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</si>
  <si>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</si>
  <si>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</si>
  <si>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</si>
  <si>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</si>
  <si>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</si>
  <si>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</si>
  <si>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</si>
  <si>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</si>
  <si>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</si>
  <si>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</si>
  <si>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</si>
  <si>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</si>
  <si>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</si>
  <si>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</si>
  <si>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</si>
  <si>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</si>
  <si>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</si>
  <si>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</si>
  <si>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</si>
  <si>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</si>
  <si>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</si>
  <si>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</si>
  <si>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</si>
  <si>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</si>
  <si>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</si>
  <si>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</si>
  <si>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</si>
  <si>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</si>
  <si>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</si>
  <si>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</si>
  <si>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</si>
  <si>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</si>
  <si>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</si>
  <si>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</si>
  <si>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</si>
  <si>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</si>
  <si>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</si>
  <si>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</si>
  <si>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</si>
  <si>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</si>
  <si>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</si>
  <si>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</si>
  <si>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</si>
  <si>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</si>
  <si>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</si>
  <si>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</si>
  <si>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</si>
  <si>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</si>
  <si>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</si>
  <si>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</si>
  <si>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</si>
  <si>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</si>
  <si>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</si>
  <si>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</si>
  <si>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</si>
  <si>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</si>
  <si>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</si>
  <si>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</si>
  <si>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</si>
  <si>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</si>
  <si>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</si>
  <si>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</si>
  <si>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</si>
  <si>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</si>
  <si>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</si>
  <si>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</si>
  <si>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</si>
  <si>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</si>
  <si>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</si>
  <si>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</si>
  <si>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</si>
  <si>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</si>
  <si>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</si>
  <si>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</si>
  <si>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</si>
  <si>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</si>
  <si>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</si>
  <si>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</si>
  <si>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</si>
  <si>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</si>
  <si>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</si>
  <si>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</si>
  <si>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</si>
  <si>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</si>
  <si>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</si>
  <si>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</si>
  <si>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</si>
  <si>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</si>
  <si>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</si>
  <si>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</si>
  <si>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</si>
  <si>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</si>
  <si>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</si>
  <si>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</si>
  <si>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</si>
  <si>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</si>
  <si>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</si>
  <si>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</si>
  <si>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</si>
  <si>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</si>
  <si>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</si>
  <si>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</si>
  <si>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</si>
  <si>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</si>
  <si>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</si>
  <si>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</si>
  <si>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</si>
  <si>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</si>
  <si>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</si>
  <si>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</si>
  <si>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</si>
  <si>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</si>
  <si>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</si>
  <si>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</si>
  <si>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</si>
  <si>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</si>
  <si>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</si>
  <si>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</si>
  <si>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</si>
  <si>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</si>
  <si>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</si>
  <si>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</si>
  <si>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</si>
  <si>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</si>
  <si>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</si>
  <si>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</si>
  <si>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</si>
  <si>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</si>
  <si>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</si>
  <si>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</si>
  <si>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</si>
  <si>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</si>
  <si>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</si>
  <si>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</si>
  <si>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</si>
  <si>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</si>
  <si>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</si>
  <si>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</si>
  <si>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</si>
  <si>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</si>
  <si>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</si>
  <si>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</si>
  <si>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</si>
  <si>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</si>
  <si>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</si>
  <si>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</si>
  <si>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</si>
  <si>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</si>
  <si>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</si>
  <si>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</si>
  <si>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</si>
  <si>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</si>
  <si>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</si>
  <si>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</si>
  <si>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</si>
  <si>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</si>
  <si>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</si>
  <si>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</si>
  <si>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</si>
  <si>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</si>
  <si>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</si>
  <si>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</si>
  <si>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</si>
  <si>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</si>
  <si>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</si>
  <si>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</si>
  <si>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</si>
  <si>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</si>
  <si>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</si>
  <si>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</si>
  <si>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</si>
  <si>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</si>
  <si>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</si>
  <si>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</si>
  <si>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</si>
  <si>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</si>
  <si>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</si>
  <si>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</si>
  <si>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</si>
  <si>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</si>
  <si>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</si>
  <si>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</si>
  <si>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</si>
  <si>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</si>
  <si>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</si>
  <si>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</si>
  <si>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</si>
  <si>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</si>
  <si>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</si>
  <si>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</si>
  <si>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</si>
  <si>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</si>
  <si>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</si>
  <si>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</si>
  <si>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</si>
  <si>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</si>
  <si>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</si>
  <si>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</si>
  <si>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</si>
  <si>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</si>
  <si>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</si>
  <si>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</si>
  <si>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</si>
  <si>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</si>
  <si>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</si>
  <si>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</si>
  <si>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</si>
  <si>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</si>
  <si>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</si>
  <si>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</si>
  <si>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</si>
  <si>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</si>
  <si>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</si>
  <si>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</si>
  <si>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</si>
  <si>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</si>
  <si>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</si>
  <si>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</si>
  <si>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</si>
  <si>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</si>
  <si>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</si>
  <si>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</si>
  <si>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</si>
  <si>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</si>
  <si>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</si>
  <si>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</si>
  <si>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</si>
  <si>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</si>
  <si>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</si>
  <si>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</si>
  <si>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</si>
  <si>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</si>
  <si>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</si>
  <si>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</si>
  <si>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</si>
  <si>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</si>
  <si>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</si>
  <si>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</si>
  <si>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</si>
  <si>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</si>
  <si>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</si>
  <si>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</si>
  <si>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</si>
  <si>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</si>
  <si>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</si>
  <si>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</si>
  <si>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</si>
  <si>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</si>
  <si>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</si>
  <si>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</si>
  <si>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</si>
  <si>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</si>
  <si>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</si>
  <si>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</si>
  <si>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</si>
  <si>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</si>
  <si>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</si>
  <si>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</si>
  <si>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</si>
  <si>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</si>
  <si>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</si>
  <si>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</si>
  <si>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</si>
  <si>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</si>
  <si>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</si>
  <si>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</si>
  <si>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</si>
  <si>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</si>
  <si>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</si>
  <si>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</si>
  <si>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</si>
  <si>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</si>
  <si>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</si>
  <si>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</si>
  <si>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</si>
  <si>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</si>
  <si>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</si>
  <si>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</si>
  <si>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</si>
  <si>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</si>
  <si>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</si>
  <si>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</si>
  <si>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</si>
  <si>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</si>
  <si>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</si>
  <si>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</si>
  <si>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</si>
  <si>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</si>
  <si>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</si>
  <si>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</si>
  <si>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</si>
  <si>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</si>
  <si>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</si>
  <si>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</si>
  <si>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</si>
  <si>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</si>
  <si>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</si>
  <si>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</si>
  <si>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</si>
  <si>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</si>
  <si>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</si>
  <si>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</si>
  <si>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</si>
  <si>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</si>
  <si>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</si>
  <si>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</si>
  <si>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</si>
  <si>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</si>
  <si>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</si>
  <si>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</si>
  <si>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</si>
  <si>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</si>
  <si>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</si>
  <si>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</si>
  <si>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</si>
  <si>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</si>
  <si>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</si>
  <si>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</si>
  <si>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</si>
  <si>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</si>
  <si>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</si>
  <si>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</si>
  <si>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</si>
  <si>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</si>
  <si>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</si>
  <si>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</si>
  <si>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</si>
  <si>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</si>
  <si>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</si>
  <si>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</si>
  <si>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</si>
  <si>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</si>
  <si>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</si>
  <si>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</si>
  <si>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</si>
  <si>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</si>
  <si>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</si>
  <si>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</si>
  <si>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</si>
  <si>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</si>
  <si>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</si>
  <si>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</si>
  <si>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</si>
  <si>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</si>
  <si>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</si>
  <si>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</si>
  <si>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</si>
  <si>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</si>
  <si>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</si>
  <si>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</si>
  <si>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</si>
  <si>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</si>
  <si>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</si>
  <si>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</si>
  <si>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</si>
  <si>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</si>
  <si>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</si>
  <si>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</si>
  <si>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</si>
  <si>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</si>
  <si>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</si>
  <si>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</si>
  <si>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</si>
  <si>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</si>
  <si>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</si>
  <si>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</si>
  <si>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</si>
  <si>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</si>
  <si>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</si>
  <si>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</si>
  <si>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</si>
  <si>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</si>
  <si>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</si>
  <si>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</si>
  <si>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</si>
  <si>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</si>
  <si>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</si>
  <si>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</si>
  <si>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</si>
  <si>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</si>
  <si>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</si>
  <si>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</si>
  <si>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</si>
  <si>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</si>
  <si>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</si>
  <si>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</si>
  <si>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</si>
  <si>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</si>
  <si>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</si>
  <si>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</si>
  <si>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</si>
  <si>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</si>
  <si>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</si>
  <si>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</si>
  <si>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</si>
  <si>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</si>
  <si>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</si>
  <si>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</si>
  <si>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</si>
  <si>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</si>
  <si>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</si>
  <si>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</si>
  <si>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</si>
  <si>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</si>
  <si>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</si>
  <si>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</si>
  <si>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</si>
  <si>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</si>
  <si>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</si>
  <si>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</si>
  <si>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</si>
  <si>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</si>
  <si>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</si>
  <si>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</si>
  <si>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</si>
  <si>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</si>
  <si>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</si>
  <si>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</si>
  <si>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</si>
  <si>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</si>
  <si>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</si>
  <si>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</si>
  <si>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</si>
  <si>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</si>
  <si>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</si>
  <si>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</si>
  <si>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</si>
  <si>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</si>
  <si>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</si>
  <si>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</si>
  <si>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</si>
  <si>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</si>
  <si>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</si>
  <si>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</si>
  <si>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</si>
  <si>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</si>
  <si>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</si>
  <si>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</si>
  <si>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</si>
  <si>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</si>
  <si>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</si>
  <si>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</si>
  <si>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</si>
  <si>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</si>
  <si>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</si>
  <si>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</si>
  <si>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</si>
  <si>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</si>
  <si>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</si>
  <si>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</si>
  <si>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</si>
  <si>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</si>
  <si>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</si>
  <si>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</si>
  <si>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</si>
  <si>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</si>
  <si>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</si>
  <si>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</si>
  <si>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</si>
  <si>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</si>
  <si>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</si>
  <si>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</si>
  <si>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</si>
  <si>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</si>
  <si>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</si>
  <si>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</si>
  <si>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</si>
  <si>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</si>
  <si>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</si>
  <si>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</si>
  <si>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</si>
  <si>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</si>
  <si>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</si>
  <si>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</si>
  <si>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</si>
  <si>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</si>
  <si>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</si>
  <si>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</si>
  <si>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</si>
  <si>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</si>
  <si>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</si>
  <si>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</si>
  <si>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</si>
  <si>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</si>
  <si>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</si>
  <si>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</si>
  <si>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</si>
  <si>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</si>
  <si>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</si>
  <si>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</si>
  <si>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</si>
  <si>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</si>
  <si>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</si>
  <si>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</si>
  <si>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</si>
  <si>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</si>
  <si>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</si>
  <si>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</si>
  <si>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</si>
  <si>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</si>
  <si>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</si>
  <si>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</si>
  <si>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</si>
  <si>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</si>
  <si>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</si>
  <si>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</si>
  <si>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</si>
  <si>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</si>
  <si>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</si>
  <si>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</si>
  <si>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</si>
  <si>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</si>
  <si>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</si>
  <si>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</si>
  <si>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</si>
  <si>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</si>
  <si>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</si>
  <si>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</si>
  <si>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</si>
  <si>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</si>
  <si>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</si>
  <si>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</si>
  <si>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</si>
  <si>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</si>
  <si>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</si>
  <si>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</si>
  <si>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</si>
  <si>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</si>
  <si>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</si>
  <si>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</si>
  <si>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</si>
  <si>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</si>
  <si>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</si>
  <si>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</si>
  <si>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</si>
  <si>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</si>
  <si>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</si>
  <si>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</si>
  <si>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</si>
  <si>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</si>
  <si>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</si>
  <si>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</si>
  <si>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</si>
  <si>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</si>
  <si>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</si>
  <si>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</si>
  <si>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</si>
  <si>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</si>
  <si>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</si>
  <si>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</si>
  <si>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</si>
  <si>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</si>
  <si>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</si>
  <si>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</si>
  <si>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</si>
  <si>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</si>
  <si>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</si>
  <si>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</si>
  <si>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</si>
  <si>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</si>
  <si>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</si>
  <si>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</si>
  <si>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</si>
  <si>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</si>
  <si>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</si>
  <si>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</si>
  <si>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</si>
  <si>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</si>
  <si>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</si>
  <si>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</si>
  <si>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</si>
  <si>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</si>
  <si>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</si>
  <si>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</si>
  <si>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</si>
  <si>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</si>
  <si>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</si>
  <si>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</si>
  <si>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</si>
  <si>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</si>
  <si>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</si>
  <si>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</si>
  <si>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</si>
  <si>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</si>
  <si>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</si>
  <si>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</si>
  <si>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</si>
  <si>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</si>
  <si>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</si>
  <si>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</si>
  <si>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</si>
  <si>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</si>
  <si>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</si>
  <si>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</si>
  <si>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</si>
  <si>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</si>
  <si>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</si>
  <si>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</si>
  <si>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</si>
  <si>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</si>
  <si>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</si>
  <si>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</si>
  <si>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</si>
  <si>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</si>
  <si>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</si>
  <si>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</si>
  <si>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</si>
  <si>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</si>
  <si>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</si>
  <si>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</si>
  <si>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</si>
  <si>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</si>
  <si>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</si>
  <si>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</si>
  <si>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</si>
  <si>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</si>
  <si>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</si>
  <si>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</si>
  <si>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</si>
  <si>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</si>
  <si>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</si>
  <si>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</si>
  <si>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</si>
  <si>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</si>
  <si>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</si>
  <si>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</si>
  <si>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</si>
  <si>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</si>
  <si>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</si>
  <si>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</si>
  <si>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</si>
  <si>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</si>
  <si>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</si>
  <si>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</si>
  <si>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</si>
  <si>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</si>
  <si>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</si>
  <si>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</si>
  <si>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</si>
  <si>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</si>
  <si>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</si>
  <si>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</si>
  <si>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</si>
  <si>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</si>
  <si>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</si>
  <si>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</si>
  <si>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</si>
  <si>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</si>
  <si>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</si>
  <si>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</si>
  <si>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</si>
  <si>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</si>
  <si>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</si>
  <si>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</si>
  <si>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</si>
  <si>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</si>
  <si>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</si>
  <si>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</si>
  <si>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</si>
  <si>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</si>
  <si>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</si>
  <si>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</si>
  <si>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</si>
  <si>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</si>
  <si>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</si>
  <si>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</si>
  <si>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</si>
  <si>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</si>
  <si>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</si>
  <si>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</si>
  <si>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</si>
  <si>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</si>
  <si>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</si>
  <si>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</si>
  <si>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</si>
  <si>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</si>
  <si>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</si>
  <si>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</si>
  <si>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</si>
  <si>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</si>
  <si>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</si>
  <si>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</si>
  <si>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</si>
  <si>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</si>
  <si>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</si>
  <si>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</si>
  <si>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</si>
  <si>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</si>
  <si>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</si>
  <si>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</si>
  <si>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</si>
  <si>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</si>
  <si>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</si>
  <si>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</si>
  <si>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</si>
  <si>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</si>
  <si>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</si>
  <si>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</si>
  <si>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</si>
  <si>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</si>
  <si>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</si>
  <si>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</si>
  <si>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</si>
  <si>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</si>
  <si>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</si>
  <si>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</si>
  <si>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</si>
  <si>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</si>
  <si>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</si>
  <si>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</si>
  <si>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</si>
  <si>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</si>
  <si>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</si>
  <si>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</si>
  <si>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</si>
  <si>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</si>
  <si>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</si>
  <si>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</si>
  <si>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</si>
  <si>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</si>
  <si>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</si>
  <si>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</si>
  <si>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</si>
  <si>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</si>
  <si>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</si>
  <si>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</si>
  <si>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</si>
  <si>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</si>
  <si>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</si>
  <si>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</si>
  <si>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</si>
  <si>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</si>
  <si>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</si>
  <si>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</si>
  <si>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</si>
  <si>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</si>
  <si>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</si>
  <si>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</si>
  <si>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</si>
  <si>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</si>
  <si>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</si>
  <si>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</si>
  <si>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</si>
  <si>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</si>
  <si>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</si>
  <si>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</si>
  <si>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</si>
  <si>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</si>
  <si>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</si>
  <si>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</si>
  <si>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</si>
  <si>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</si>
  <si>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</si>
  <si>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</si>
  <si>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</si>
  <si>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</si>
  <si>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</si>
  <si>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</si>
  <si>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</si>
  <si>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</si>
  <si>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</si>
  <si>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</si>
  <si>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</si>
  <si>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</si>
  <si>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</si>
  <si>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</si>
  <si>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</si>
  <si>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</si>
  <si>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</si>
  <si>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</si>
  <si>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</si>
  <si>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</si>
  <si>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</si>
  <si>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</si>
  <si>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</si>
  <si>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</si>
  <si>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</si>
  <si>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</si>
  <si>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</si>
  <si>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</si>
  <si>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</si>
  <si>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</si>
  <si>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</si>
  <si>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</si>
  <si>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</si>
  <si>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</si>
  <si>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</si>
  <si>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</si>
  <si>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</si>
  <si>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</si>
  <si>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</si>
  <si>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</si>
  <si>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</si>
  <si>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</si>
  <si>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</si>
  <si>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</si>
  <si>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</si>
  <si>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</si>
  <si>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</si>
  <si>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</si>
  <si>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</si>
  <si>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</si>
  <si>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</si>
  <si>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</si>
  <si>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</si>
  <si>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</si>
  <si>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</si>
  <si>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</si>
  <si>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</si>
  <si>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</si>
  <si>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</si>
  <si>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</si>
  <si>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</si>
  <si>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</si>
  <si>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</si>
  <si>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</si>
  <si>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</si>
  <si>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</si>
  <si>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</si>
  <si>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</si>
  <si>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</si>
  <si>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</si>
  <si>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</si>
  <si>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</si>
  <si>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</si>
  <si>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</si>
  <si>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</si>
  <si>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</si>
  <si>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</si>
  <si>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</si>
  <si>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</si>
  <si>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</si>
  <si>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</si>
  <si>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</si>
  <si>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</si>
  <si>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</si>
  <si>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</si>
  <si>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</si>
  <si>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</si>
  <si>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</si>
  <si>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</si>
  <si>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</si>
  <si>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</si>
  <si>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</si>
  <si>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</si>
  <si>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</si>
  <si>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</si>
  <si>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</si>
  <si>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</si>
  <si>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</si>
  <si>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</si>
  <si>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</si>
  <si>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</si>
  <si>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</si>
  <si>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</si>
  <si>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</si>
  <si>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</si>
  <si>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</si>
  <si>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</si>
  <si>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</si>
  <si>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</si>
  <si>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</si>
  <si>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</si>
  <si>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</si>
  <si>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</si>
  <si>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</si>
  <si>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</si>
  <si>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</si>
  <si>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</si>
  <si>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</si>
  <si>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</si>
  <si>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</si>
  <si>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</si>
  <si>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</si>
  <si>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</si>
  <si>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</si>
  <si>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</si>
  <si>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</si>
  <si>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</si>
  <si>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</si>
  <si>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</si>
  <si>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</si>
  <si>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</si>
  <si>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</si>
  <si>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</si>
  <si>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</si>
  <si>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</si>
  <si>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</si>
  <si>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</si>
  <si>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</si>
  <si>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</si>
  <si>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</si>
  <si>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</si>
  <si>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</si>
  <si>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</si>
  <si>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</si>
  <si>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</si>
  <si>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</si>
  <si>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</si>
  <si>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</si>
  <si>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</si>
  <si>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</si>
  <si>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</si>
  <si>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</si>
  <si>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</si>
  <si>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</si>
  <si>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</si>
  <si>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</si>
  <si>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</si>
  <si>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</si>
  <si>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</si>
  <si>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</si>
  <si>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</si>
  <si>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</si>
  <si>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</si>
  <si>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</si>
  <si>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</si>
  <si>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</si>
  <si>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</si>
  <si>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</si>
  <si>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</si>
  <si>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</si>
  <si>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</si>
  <si>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</si>
  <si>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</si>
  <si>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</si>
  <si>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</si>
  <si>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</si>
  <si>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</si>
  <si>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</si>
  <si>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</si>
  <si>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</si>
  <si>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</si>
  <si>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</si>
  <si>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</si>
  <si>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</si>
  <si>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</si>
  <si>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</si>
  <si>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</si>
  <si>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</si>
  <si>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</si>
  <si>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</si>
  <si>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</si>
  <si>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</si>
  <si>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</si>
  <si>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</si>
  <si>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</si>
  <si>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</si>
  <si>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</si>
  <si>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</si>
  <si>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</si>
  <si>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</si>
  <si>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</si>
  <si>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</si>
  <si>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</si>
  <si>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</si>
  <si>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</si>
  <si>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</si>
  <si>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</si>
  <si>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</si>
  <si>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</si>
  <si>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</si>
  <si>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</si>
  <si>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</si>
  <si>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</si>
  <si>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</si>
  <si>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</si>
  <si>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</si>
  <si>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</si>
  <si>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</si>
  <si>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</si>
  <si>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</si>
  <si>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</si>
  <si>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</si>
  <si>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</si>
  <si>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</si>
  <si>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</si>
  <si>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</si>
  <si>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</si>
  <si>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</si>
  <si>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</si>
  <si>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</si>
  <si>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</si>
  <si>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</si>
  <si>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</si>
  <si>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</si>
  <si>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</si>
  <si>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</si>
  <si>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</si>
  <si>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</si>
  <si>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</si>
  <si>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</si>
  <si>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</si>
  <si>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</si>
  <si>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</si>
  <si>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</si>
  <si>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</si>
  <si>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</si>
  <si>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</si>
  <si>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</si>
  <si>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</si>
  <si>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</si>
  <si>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</si>
  <si>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</si>
  <si>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</si>
  <si>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</si>
  <si>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</si>
  <si>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</si>
  <si>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</si>
  <si>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</si>
  <si>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</si>
  <si>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</si>
  <si>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</si>
  <si>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</si>
  <si>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</si>
  <si>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</si>
  <si>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</si>
  <si>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</si>
  <si>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</si>
  <si>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</si>
  <si>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</si>
  <si>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</si>
  <si>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</si>
  <si>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</si>
  <si>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</si>
  <si>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</si>
  <si>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</si>
  <si>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</si>
  <si>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</si>
  <si>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</si>
  <si>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</si>
  <si>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</si>
  <si>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</si>
  <si>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</si>
  <si>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</si>
  <si>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</si>
  <si>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</si>
  <si>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</si>
  <si>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</si>
  <si>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</si>
  <si>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</si>
  <si>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</si>
  <si>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</si>
  <si>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</si>
  <si>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</si>
  <si>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</si>
  <si>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</si>
  <si>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</si>
  <si>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</si>
  <si>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</si>
  <si>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</si>
  <si>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</si>
  <si>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</si>
  <si>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</si>
  <si>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</si>
  <si>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</si>
  <si>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</si>
  <si>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</si>
  <si>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</si>
  <si>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</si>
  <si>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</si>
  <si>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</si>
  <si>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</si>
  <si>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</si>
  <si>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</si>
  <si>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</si>
  <si>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</si>
  <si>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</si>
  <si>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</si>
  <si>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</si>
  <si>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</si>
  <si>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</si>
  <si>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</si>
  <si>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</si>
  <si>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</si>
  <si>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</si>
  <si>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</si>
  <si>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</si>
  <si>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</si>
  <si>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</si>
  <si>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</si>
  <si>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</si>
  <si>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</si>
  <si>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</si>
  <si>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</si>
  <si>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</si>
  <si>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</si>
  <si>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</si>
  <si>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</si>
  <si>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</si>
  <si>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</si>
  <si>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</si>
  <si>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</si>
  <si>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</si>
  <si>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</si>
  <si>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</si>
  <si>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</si>
  <si>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</si>
  <si>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</si>
  <si>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</si>
  <si>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</si>
  <si>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</si>
  <si>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</si>
  <si>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</si>
  <si>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</si>
  <si>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</si>
  <si>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</si>
  <si>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</si>
  <si>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</si>
  <si>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</si>
  <si>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</si>
  <si>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</si>
  <si>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</si>
  <si>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</si>
  <si>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</si>
  <si>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</si>
  <si>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</si>
  <si>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</si>
  <si>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</si>
  <si>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</si>
  <si>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</si>
  <si>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</si>
  <si>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</si>
  <si>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</si>
  <si>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</si>
  <si>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</si>
  <si>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</si>
  <si>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</si>
  <si>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</si>
  <si>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</si>
  <si>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</si>
  <si>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</si>
  <si>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</si>
  <si>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</si>
  <si>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</si>
  <si>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</si>
  <si>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</si>
  <si>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</si>
  <si>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</si>
  <si>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</si>
  <si>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</si>
  <si>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</si>
  <si>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</si>
  <si>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</si>
  <si>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</si>
  <si>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</si>
  <si>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</si>
  <si>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</si>
  <si>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</si>
  <si>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</si>
  <si>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</si>
  <si>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</si>
  <si>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</si>
  <si>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</si>
  <si>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</si>
  <si>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</si>
  <si>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</si>
  <si>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</si>
  <si>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</si>
  <si>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</si>
  <si>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</si>
  <si>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</si>
  <si>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</si>
  <si>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</si>
  <si>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</si>
  <si>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</si>
  <si>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</si>
  <si>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</si>
  <si>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</si>
  <si>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</si>
  <si>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</si>
  <si>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</si>
  <si>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</si>
  <si>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</si>
  <si>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</si>
  <si>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</si>
  <si>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</si>
  <si>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</si>
  <si>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</si>
  <si>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</si>
  <si>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</si>
  <si>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</si>
  <si>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</si>
  <si>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</si>
  <si>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</si>
  <si>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</si>
  <si>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</si>
  <si>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</si>
  <si>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</si>
  <si>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</si>
  <si>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</si>
  <si>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</si>
  <si>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</si>
  <si>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</si>
  <si>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</si>
  <si>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</si>
  <si>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</si>
  <si>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</si>
  <si>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</si>
  <si>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</si>
  <si>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</si>
  <si>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</si>
  <si>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</si>
  <si>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</si>
  <si>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</si>
  <si>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</si>
  <si>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</si>
  <si>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</si>
  <si>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</si>
  <si>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</si>
  <si>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</si>
  <si>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</si>
  <si>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</si>
  <si>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</si>
  <si>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</si>
  <si>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</si>
  <si>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</si>
  <si>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</si>
  <si>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</si>
  <si>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</si>
  <si>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</si>
  <si>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</si>
  <si>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</si>
  <si>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</si>
  <si>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</si>
  <si>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</si>
  <si>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</si>
  <si>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</si>
  <si>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</si>
  <si>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</si>
  <si>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</si>
  <si>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</si>
  <si>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</si>
  <si>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</si>
  <si>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</si>
  <si>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</si>
  <si>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</si>
  <si>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</si>
  <si>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</si>
  <si>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</si>
  <si>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</si>
  <si>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</si>
  <si>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</si>
  <si>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</si>
  <si>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</si>
  <si>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</si>
  <si>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</si>
  <si>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</si>
  <si>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</si>
  <si>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</si>
  <si>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</si>
  <si>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</si>
  <si>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</si>
  <si>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</si>
  <si>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</si>
  <si>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</si>
  <si>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</si>
  <si>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</si>
  <si>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</si>
  <si>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</si>
  <si>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</si>
  <si>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</si>
  <si>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</si>
  <si>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</si>
  <si>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</si>
  <si>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</si>
  <si>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</si>
  <si>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</si>
  <si>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</si>
  <si>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</si>
  <si>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</si>
  <si>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</si>
  <si>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</si>
  <si>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</si>
  <si>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</si>
  <si>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</si>
  <si>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</si>
  <si>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</si>
  <si>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</si>
  <si>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</si>
  <si>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</si>
  <si>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</si>
  <si>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</si>
  <si>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</si>
  <si>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</si>
  <si>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</si>
  <si>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</si>
  <si>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</si>
  <si>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</si>
  <si>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</si>
  <si>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</si>
  <si>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</si>
  <si>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</si>
  <si>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</si>
  <si>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</si>
  <si>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</si>
  <si>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</si>
  <si>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</si>
  <si>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</si>
  <si>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</si>
  <si>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</si>
  <si>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</si>
  <si>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</si>
  <si>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</si>
  <si>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</si>
  <si>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</si>
  <si>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</si>
  <si>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</si>
  <si>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</si>
  <si>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</si>
  <si>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</si>
  <si>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</si>
  <si>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</si>
  <si>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</si>
  <si>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</si>
  <si>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</si>
  <si>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</si>
  <si>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</si>
  <si>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</si>
  <si>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</si>
  <si>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</si>
  <si>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</si>
  <si>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</si>
  <si>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</si>
  <si>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</si>
  <si>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</si>
  <si>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</si>
  <si>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</si>
  <si>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</si>
  <si>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</si>
  <si>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</si>
  <si>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</si>
  <si>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</si>
  <si>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</si>
  <si>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</si>
  <si>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</si>
  <si>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</si>
  <si>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</si>
  <si>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</si>
  <si>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</si>
  <si>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</si>
  <si>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</si>
  <si>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</si>
  <si>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</si>
  <si>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</si>
  <si>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</si>
  <si>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</si>
  <si>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</si>
  <si>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</si>
  <si>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</si>
  <si>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</si>
  <si>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</si>
  <si>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</si>
  <si>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</si>
  <si>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</si>
  <si>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</si>
  <si>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</si>
  <si>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</si>
  <si>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</si>
  <si>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</si>
  <si>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</si>
  <si>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</si>
  <si>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</si>
  <si>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</si>
  <si>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</si>
  <si>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</si>
  <si>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</si>
  <si>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</si>
  <si>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</si>
  <si>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</si>
  <si>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</si>
  <si>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</si>
  <si>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</si>
  <si>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</si>
  <si>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</si>
  <si>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</si>
  <si>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</si>
  <si>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</si>
  <si>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</si>
  <si>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</si>
  <si>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</si>
  <si>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</si>
  <si>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</si>
  <si>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</si>
  <si>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</si>
  <si>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</si>
  <si>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</si>
  <si>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</si>
  <si>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</si>
  <si>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</si>
  <si>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</si>
  <si>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</si>
  <si>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</si>
  <si>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</si>
  <si>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</si>
  <si>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</si>
  <si>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</si>
  <si>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</si>
  <si>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</si>
  <si>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</si>
  <si>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</si>
  <si>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</si>
  <si>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</si>
  <si>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</si>
  <si>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</si>
  <si>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</si>
  <si>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</si>
  <si>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</si>
  <si>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</si>
  <si>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</si>
  <si>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</si>
  <si>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</si>
  <si>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</si>
  <si>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</si>
  <si>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</si>
  <si>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</si>
  <si>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</si>
  <si>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</si>
  <si>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</si>
  <si>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</si>
  <si>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</si>
  <si>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</si>
  <si>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</si>
  <si>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</si>
  <si>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</si>
  <si>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</si>
  <si>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</si>
  <si>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</si>
  <si>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</si>
  <si>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</si>
  <si>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</si>
  <si>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</si>
  <si>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</si>
  <si>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</si>
  <si>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</si>
  <si>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</si>
  <si>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</si>
  <si>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</si>
  <si>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</si>
  <si>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</si>
  <si>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</si>
  <si>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</si>
  <si>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</si>
  <si>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</si>
  <si>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</si>
  <si>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</si>
  <si>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</si>
  <si>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</si>
  <si>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</si>
  <si>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</si>
  <si>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</si>
  <si>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</si>
  <si>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</si>
  <si>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</si>
  <si>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</si>
  <si>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</si>
  <si>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</si>
  <si>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</si>
  <si>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</si>
  <si>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</si>
  <si>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</si>
  <si>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</si>
  <si>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</si>
  <si>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</si>
  <si>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</si>
  <si>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</si>
  <si>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</si>
  <si>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</si>
  <si>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</si>
  <si>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</si>
  <si>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</si>
  <si>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</si>
  <si>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</si>
  <si>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</si>
  <si>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</si>
  <si>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</si>
  <si>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</si>
  <si>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</si>
  <si>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</si>
  <si>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</si>
  <si>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</si>
  <si>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</si>
  <si>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</si>
  <si>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</si>
  <si>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</si>
  <si>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</si>
  <si>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</si>
  <si>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</si>
  <si>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</si>
  <si>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</si>
  <si>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</si>
  <si>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</si>
  <si>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</si>
  <si>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</si>
  <si>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</si>
  <si>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</si>
  <si>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</si>
  <si>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</si>
  <si>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</si>
  <si>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</si>
  <si>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</si>
  <si>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</si>
  <si>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</si>
  <si>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</si>
  <si>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</si>
  <si>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</si>
  <si>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</si>
  <si>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</si>
  <si>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</si>
  <si>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</si>
  <si>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</si>
  <si>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</si>
  <si>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</si>
  <si>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</si>
  <si>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</si>
  <si>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</si>
  <si>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</si>
  <si>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</si>
  <si>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</si>
  <si>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</si>
  <si>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</si>
  <si>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</si>
  <si>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</si>
  <si>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</si>
  <si>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</si>
  <si>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</si>
  <si>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</si>
  <si>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</si>
  <si>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</si>
  <si>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</si>
  <si>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</si>
  <si>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</si>
  <si>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</si>
  <si>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</si>
  <si>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</si>
  <si>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</si>
  <si>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</si>
  <si>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</si>
  <si>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</si>
  <si>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</si>
  <si>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</si>
  <si>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</si>
  <si>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</si>
  <si>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</si>
  <si>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</si>
  <si>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</si>
  <si>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</si>
  <si>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</si>
  <si>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</si>
  <si>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</si>
  <si>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</si>
  <si>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</si>
  <si>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</si>
  <si>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</si>
  <si>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</si>
  <si>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</si>
  <si>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</si>
  <si>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</si>
  <si>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</si>
  <si>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</si>
  <si>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</si>
  <si>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</si>
  <si>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</si>
  <si>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</si>
  <si>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</si>
  <si>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</si>
  <si>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</si>
  <si>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</si>
  <si>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</si>
  <si>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</si>
  <si>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</si>
  <si>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</si>
  <si>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</si>
  <si>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</si>
  <si>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</si>
  <si>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</si>
  <si>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</si>
  <si>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</si>
  <si>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</si>
  <si>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</si>
  <si>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</si>
  <si>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</si>
  <si>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</si>
  <si>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</si>
  <si>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</si>
  <si>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</si>
  <si>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</si>
  <si>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</si>
  <si>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</si>
  <si>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</si>
  <si>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</si>
  <si>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</si>
  <si>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</si>
  <si>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</si>
  <si>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</si>
  <si>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</si>
  <si>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</si>
  <si>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</si>
  <si>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</si>
  <si>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</si>
  <si>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</si>
  <si>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</si>
  <si>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</si>
  <si>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</si>
  <si>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</si>
  <si>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</si>
  <si>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</si>
  <si>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</si>
  <si>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</si>
  <si>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</si>
  <si>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</si>
  <si>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</si>
  <si>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</si>
  <si>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</si>
  <si>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</si>
  <si>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</si>
  <si>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</si>
  <si>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</si>
  <si>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</si>
  <si>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</si>
  <si>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</si>
  <si>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</si>
  <si>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</si>
  <si>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</si>
  <si>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</si>
  <si>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</si>
  <si>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</si>
  <si>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</si>
  <si>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</si>
  <si>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</si>
  <si>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</si>
  <si>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</si>
  <si>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</si>
  <si>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</si>
  <si>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</si>
  <si>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</si>
  <si>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</si>
  <si>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</si>
  <si>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</si>
  <si>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</si>
  <si>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</si>
  <si>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</si>
  <si>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</si>
  <si>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</si>
  <si>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</si>
  <si>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</si>
  <si>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</si>
  <si>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</si>
  <si>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</si>
  <si>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</si>
  <si>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</si>
  <si>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</si>
  <si>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</si>
  <si>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</si>
  <si>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</si>
  <si>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</si>
  <si>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</si>
  <si>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</si>
  <si>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</si>
  <si>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</si>
  <si>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</si>
  <si>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</si>
  <si>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</si>
  <si>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</si>
  <si>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</si>
  <si>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</si>
  <si>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</si>
  <si>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</si>
  <si>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</si>
  <si>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</si>
  <si>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</si>
  <si>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</si>
  <si>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</si>
  <si>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</si>
  <si>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</si>
  <si>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</si>
  <si>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</si>
  <si>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</si>
  <si>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</si>
  <si>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</si>
  <si>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</si>
  <si>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</si>
  <si>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</si>
  <si>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</si>
  <si>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</si>
  <si>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</si>
  <si>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</si>
  <si>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</si>
  <si>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</si>
  <si>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</si>
  <si>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</si>
  <si>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</si>
  <si>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</si>
  <si>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</si>
  <si>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</si>
  <si>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</si>
  <si>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</si>
  <si>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</si>
  <si>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</si>
  <si>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</si>
  <si>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</si>
  <si>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</si>
  <si>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</si>
  <si>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</si>
  <si>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</si>
  <si>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</si>
  <si>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</si>
  <si>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</si>
  <si>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</si>
  <si>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</si>
  <si>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</si>
  <si>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</si>
  <si>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</si>
  <si>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</si>
  <si>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</si>
  <si>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</si>
  <si>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</si>
  <si>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</si>
  <si>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</si>
  <si>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</si>
  <si>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</si>
  <si>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</si>
  <si>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</si>
  <si>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</si>
  <si>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</si>
  <si>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</si>
  <si>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</si>
  <si>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</si>
  <si>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</si>
  <si>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</si>
  <si>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</si>
  <si>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</si>
  <si>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</si>
  <si>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</si>
  <si>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</si>
  <si>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</si>
  <si>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</si>
  <si>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</si>
  <si>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</si>
  <si>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</si>
  <si>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</si>
  <si>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</si>
  <si>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</si>
  <si>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</si>
  <si>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</si>
  <si>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</si>
  <si>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</si>
  <si>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</si>
  <si>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</si>
  <si>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</si>
  <si>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</si>
  <si>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</si>
  <si>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</si>
  <si>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</si>
  <si>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</si>
  <si>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</si>
  <si>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</si>
  <si>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</si>
  <si>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</si>
  <si>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</si>
  <si>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</si>
  <si>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</si>
  <si>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</si>
  <si>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</si>
  <si>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</si>
  <si>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</si>
  <si>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</si>
  <si>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</si>
  <si>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</si>
  <si>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</si>
  <si>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</si>
  <si>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</si>
  <si>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</si>
  <si>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</si>
  <si>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</si>
  <si>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</si>
  <si>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</si>
  <si>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</si>
  <si>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</si>
  <si>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</si>
  <si>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</si>
  <si>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</si>
  <si>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</si>
  <si>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</si>
  <si>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</si>
  <si>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</si>
  <si>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</si>
  <si>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</si>
  <si>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</si>
  <si>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</si>
  <si>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</si>
  <si>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</si>
  <si>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</si>
  <si>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</si>
  <si>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</si>
  <si>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</si>
  <si>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</si>
  <si>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</si>
  <si>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</si>
  <si>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</si>
  <si>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</si>
  <si>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</si>
  <si>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</si>
  <si>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</si>
  <si>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</si>
  <si>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</si>
  <si>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</si>
  <si>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</si>
  <si>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</si>
  <si>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</si>
  <si>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</si>
  <si>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</si>
  <si>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</si>
  <si>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</si>
  <si>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</si>
  <si>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</si>
  <si>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</si>
  <si>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</si>
  <si>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</si>
  <si>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</si>
  <si>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</si>
  <si>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</si>
  <si>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</si>
  <si>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</si>
  <si>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</si>
  <si>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</si>
  <si>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</si>
  <si>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</si>
  <si>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</si>
  <si>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</si>
  <si>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</si>
  <si>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</si>
  <si>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</si>
  <si>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</si>
  <si>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</si>
  <si>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</si>
  <si>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</si>
  <si>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</si>
  <si>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</si>
  <si>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</si>
  <si>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</si>
  <si>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</si>
  <si>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</si>
  <si>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</si>
  <si>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</si>
  <si>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</si>
  <si>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</si>
  <si>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</si>
  <si>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</si>
  <si>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</si>
  <si>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</si>
  <si>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</si>
  <si>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</si>
  <si>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</si>
  <si>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</si>
  <si>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</si>
  <si>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</si>
  <si>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</si>
  <si>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</si>
  <si>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</si>
  <si>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</si>
  <si>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</si>
  <si>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</si>
  <si>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</si>
  <si>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</si>
  <si>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</si>
  <si>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</si>
  <si>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</si>
  <si>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</si>
  <si>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</si>
  <si>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</si>
  <si>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</si>
  <si>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</si>
  <si>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</si>
  <si>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</si>
  <si>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</si>
  <si>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</si>
  <si>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</si>
  <si>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</si>
  <si>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</si>
  <si>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</si>
  <si>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</si>
  <si>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</si>
  <si>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</si>
  <si>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</si>
  <si>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</si>
  <si>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</si>
  <si>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</si>
  <si>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</si>
  <si>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</si>
  <si>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</si>
  <si>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</si>
  <si>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</si>
  <si>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</si>
  <si>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</si>
  <si>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</si>
  <si>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</si>
  <si>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</si>
  <si>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</si>
  <si>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</si>
  <si>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</si>
  <si>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</si>
  <si>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</si>
  <si>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</si>
  <si>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</si>
  <si>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</si>
  <si>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</si>
  <si>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</si>
  <si>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</si>
  <si>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</si>
  <si>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</si>
  <si>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</si>
  <si>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</si>
  <si>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</si>
  <si>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</si>
  <si>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</si>
  <si>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</si>
  <si>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</si>
  <si>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</si>
  <si>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</si>
  <si>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</si>
  <si>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</si>
  <si>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</si>
  <si>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</si>
  <si>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</si>
  <si>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</si>
  <si>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</si>
  <si>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</si>
  <si>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</si>
  <si>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</si>
  <si>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</si>
  <si>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</si>
  <si>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</si>
  <si>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</si>
  <si>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</si>
  <si>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</si>
  <si>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</si>
  <si>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</si>
  <si>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</si>
  <si>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</si>
  <si>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</si>
  <si>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</si>
  <si>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</si>
  <si>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</si>
  <si>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</si>
  <si>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</si>
  <si>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</si>
  <si>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</si>
  <si>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</si>
  <si>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</si>
  <si>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</si>
  <si>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</si>
  <si>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</si>
  <si>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</si>
  <si>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</si>
  <si>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</si>
  <si>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</si>
  <si>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</si>
  <si>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</si>
  <si>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</si>
  <si>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</si>
  <si>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</si>
  <si>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</si>
  <si>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</si>
  <si>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</si>
  <si>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</si>
  <si>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</si>
  <si>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</si>
  <si>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</si>
  <si>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</si>
  <si>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</si>
  <si>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</si>
  <si>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</si>
  <si>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</si>
  <si>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</si>
  <si>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</si>
  <si>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</si>
  <si>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</si>
  <si>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</si>
  <si>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</si>
  <si>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</si>
  <si>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</si>
  <si>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</si>
  <si>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</si>
  <si>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</si>
  <si>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</si>
  <si>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</si>
  <si>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</si>
  <si>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</si>
  <si>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</si>
  <si>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</si>
  <si>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</si>
  <si>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</si>
  <si>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</si>
  <si>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</si>
  <si>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</si>
  <si>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</si>
  <si>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</si>
  <si>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</si>
  <si>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</si>
  <si>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</si>
  <si>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</si>
  <si>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</si>
  <si>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</si>
  <si>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</si>
  <si>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</si>
  <si>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</si>
  <si>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</si>
  <si>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</si>
  <si>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</si>
  <si>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</si>
  <si>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</si>
  <si>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</si>
  <si>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</si>
  <si>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</si>
  <si>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</si>
  <si>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</si>
  <si>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</si>
  <si>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</si>
  <si>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</si>
  <si>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</si>
  <si>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</si>
  <si>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</si>
  <si>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</si>
  <si>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</si>
  <si>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</si>
  <si>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</si>
  <si>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</si>
  <si>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</si>
  <si>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</si>
  <si>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</si>
  <si>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</si>
  <si>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</si>
  <si>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</si>
  <si>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</si>
  <si>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</si>
  <si>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</si>
  <si>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</si>
  <si>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</si>
  <si>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</si>
  <si>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</si>
  <si>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</si>
  <si>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</si>
  <si>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</si>
  <si>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</si>
  <si>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</si>
  <si>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</si>
  <si>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</si>
  <si>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</si>
  <si>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</si>
  <si>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</si>
  <si>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</si>
  <si>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</si>
  <si>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</si>
  <si>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</si>
  <si>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</si>
  <si>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</si>
  <si>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</si>
  <si>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</si>
  <si>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</si>
  <si>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</si>
  <si>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</si>
  <si>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</si>
  <si>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</si>
  <si>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</si>
  <si>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</si>
  <si>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</si>
  <si>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</si>
  <si>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</si>
  <si>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</si>
  <si>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</si>
  <si>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</si>
  <si>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</si>
  <si>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</si>
  <si>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</si>
  <si>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</si>
  <si>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</si>
  <si>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</si>
  <si>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</si>
  <si>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</si>
  <si>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</si>
  <si>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</si>
  <si>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</si>
  <si>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</si>
  <si>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</si>
  <si>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</si>
  <si>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</si>
  <si>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</si>
  <si>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</si>
  <si>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</si>
  <si>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</si>
  <si>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</si>
  <si>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</si>
  <si>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</si>
  <si>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</si>
  <si>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</si>
  <si>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</si>
  <si>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</si>
  <si>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</si>
  <si>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</si>
  <si>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</si>
  <si>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</si>
  <si>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</si>
  <si>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</si>
  <si>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</si>
  <si>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</si>
  <si>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</si>
  <si>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</si>
  <si>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</si>
  <si>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</si>
  <si>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</si>
  <si>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</si>
  <si>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</si>
  <si>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</si>
  <si>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</si>
  <si>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</si>
  <si>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</si>
  <si>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</si>
  <si>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</si>
  <si>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</si>
  <si>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</si>
  <si>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</si>
  <si>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</si>
  <si>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</si>
  <si>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</si>
  <si>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</si>
  <si>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</si>
  <si>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</si>
  <si>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</si>
  <si>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</si>
  <si>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</si>
  <si>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</si>
  <si>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</si>
  <si>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</si>
  <si>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</si>
  <si>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</si>
  <si>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</si>
  <si>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</si>
  <si>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</si>
  <si>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</si>
  <si>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</si>
  <si>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</si>
  <si>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</si>
  <si>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</si>
  <si>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</si>
  <si>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</si>
  <si>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</si>
  <si>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</si>
  <si>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</si>
  <si>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</si>
  <si>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</si>
  <si>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</si>
  <si>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</si>
  <si>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</si>
  <si>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</si>
  <si>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</si>
  <si>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</si>
  <si>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</si>
  <si>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</si>
  <si>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</si>
  <si>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</si>
  <si>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</si>
  <si>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</si>
  <si>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</si>
  <si>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</si>
  <si>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</si>
  <si>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</si>
  <si>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</si>
  <si>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</si>
  <si>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</si>
  <si>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</si>
  <si>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</si>
  <si>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</si>
  <si>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</si>
  <si>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</si>
  <si>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</si>
  <si>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</si>
  <si>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</si>
  <si>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</si>
  <si>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</si>
  <si>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</si>
  <si>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</si>
  <si>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</si>
  <si>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</si>
  <si>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</si>
  <si>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</si>
  <si>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</si>
  <si>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</si>
  <si>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</si>
  <si>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</si>
  <si>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</si>
  <si>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</si>
  <si>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</si>
  <si>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</si>
  <si>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</si>
  <si>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</si>
  <si>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</si>
  <si>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</si>
  <si>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</si>
  <si>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</si>
  <si>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</si>
  <si>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</si>
  <si>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</si>
  <si>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</si>
  <si>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</si>
  <si>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</si>
  <si>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</si>
  <si>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</si>
  <si>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</si>
  <si>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</si>
  <si>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</si>
  <si>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</si>
  <si>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</si>
  <si>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</si>
  <si>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</si>
  <si>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</si>
  <si>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</si>
  <si>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</si>
  <si>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</si>
  <si>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</si>
  <si>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</si>
  <si>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</si>
  <si>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</si>
  <si>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</si>
  <si>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</si>
  <si>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</si>
  <si>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</si>
  <si>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</si>
  <si>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</si>
  <si>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</si>
  <si>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</si>
  <si>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</si>
  <si>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</si>
  <si>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</si>
  <si>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</si>
  <si>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</si>
  <si>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</si>
  <si>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</si>
  <si>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</si>
  <si>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</si>
  <si>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</si>
  <si>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</si>
  <si>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</si>
  <si>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</si>
  <si>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</si>
  <si>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</si>
  <si>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</si>
  <si>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</si>
  <si>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</si>
  <si>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</si>
  <si>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</si>
  <si>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</si>
  <si>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</si>
  <si>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</si>
  <si>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</si>
  <si>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</si>
  <si>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</si>
  <si>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</si>
  <si>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</si>
  <si>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</si>
  <si>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</si>
  <si>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</si>
  <si>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</si>
  <si>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</si>
  <si>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</si>
  <si>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</si>
  <si>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</si>
  <si>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</si>
  <si>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</si>
  <si>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</si>
  <si>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</si>
  <si>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</si>
  <si>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</si>
  <si>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</si>
  <si>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</si>
  <si>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</si>
  <si>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</si>
  <si>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</si>
  <si>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</si>
  <si>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</si>
  <si>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</si>
  <si>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</si>
  <si>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</si>
  <si>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</si>
  <si>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</si>
  <si>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</si>
  <si>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</si>
  <si>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</si>
  <si>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</si>
  <si>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</si>
  <si>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</si>
  <si>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</si>
  <si>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</si>
  <si>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</si>
  <si>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</si>
  <si>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</si>
  <si>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</si>
  <si>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</si>
  <si>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</si>
  <si>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</si>
  <si>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</si>
  <si>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</si>
  <si>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</si>
  <si>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</si>
  <si>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</si>
  <si>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</si>
  <si>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</si>
  <si>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</si>
  <si>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</si>
  <si>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</si>
  <si>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</si>
  <si>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</si>
  <si>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</si>
  <si>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</si>
  <si>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</si>
  <si>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</si>
  <si>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</si>
  <si>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</si>
  <si>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</si>
  <si>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</si>
  <si>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</si>
  <si>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</si>
  <si>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</si>
  <si>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</si>
  <si>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</si>
  <si>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</si>
  <si>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</si>
  <si>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</si>
  <si>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</si>
  <si>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</si>
  <si>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</si>
  <si>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</si>
  <si>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</si>
  <si>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</si>
  <si>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</si>
  <si>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</si>
  <si>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</si>
  <si>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</si>
  <si>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</si>
  <si>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</si>
  <si>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</si>
  <si>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</si>
  <si>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</si>
  <si>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</si>
  <si>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</si>
  <si>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</si>
  <si>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</si>
  <si>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</si>
  <si>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</si>
  <si>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</si>
  <si>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</si>
  <si>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</si>
  <si>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</si>
  <si>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</si>
  <si>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</si>
  <si>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</si>
  <si>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</si>
  <si>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</si>
  <si>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</si>
  <si>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</si>
  <si>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</si>
  <si>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</si>
  <si>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</si>
  <si>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</si>
  <si>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</si>
  <si>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</si>
  <si>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</si>
  <si>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</si>
  <si>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</si>
  <si>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</si>
  <si>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</si>
  <si>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</si>
  <si>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</si>
  <si>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</si>
  <si>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</si>
  <si>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</si>
  <si>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</si>
  <si>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</si>
  <si>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</si>
  <si>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</si>
  <si>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</si>
  <si>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</si>
  <si>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</si>
  <si>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</si>
  <si>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</si>
  <si>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</si>
  <si>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</si>
  <si>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</si>
  <si>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</si>
  <si>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</si>
  <si>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</si>
  <si>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</si>
  <si>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</si>
  <si>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</si>
  <si>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</si>
  <si>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</si>
  <si>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</si>
  <si>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</si>
  <si>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</si>
  <si>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</si>
  <si>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</si>
  <si>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</si>
  <si>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</si>
  <si>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</si>
  <si>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</si>
  <si>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</si>
  <si>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</si>
  <si>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</si>
  <si>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</si>
  <si>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</si>
  <si>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</si>
  <si>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</si>
  <si>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</si>
  <si>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</si>
  <si>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</si>
  <si>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</si>
  <si>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</si>
  <si>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</si>
  <si>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</si>
  <si>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</si>
  <si>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</si>
  <si>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</si>
  <si>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</si>
  <si>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</si>
  <si>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</si>
  <si>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</si>
  <si>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</si>
  <si>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</si>
  <si>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</si>
  <si>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</si>
  <si>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</si>
  <si>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</si>
  <si>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</si>
  <si>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</si>
  <si>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</si>
  <si>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</si>
  <si>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</si>
  <si>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</si>
  <si>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</si>
  <si>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</si>
  <si>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</si>
  <si>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</si>
  <si>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</si>
  <si>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</si>
  <si>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</si>
  <si>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</si>
  <si>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</si>
  <si>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</si>
  <si>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</si>
  <si>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</si>
  <si>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</si>
  <si>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</si>
  <si>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</si>
  <si>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</si>
  <si>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</si>
  <si>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</si>
  <si>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</si>
  <si>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</si>
  <si>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</si>
  <si>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</si>
  <si>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</si>
  <si>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</si>
  <si>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</si>
  <si>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</si>
  <si>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</si>
  <si>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</si>
  <si>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</si>
  <si>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</si>
  <si>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</si>
  <si>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</si>
  <si>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</si>
  <si>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</si>
  <si>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</si>
  <si>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</si>
  <si>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</si>
  <si>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</si>
  <si>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</si>
  <si>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</si>
  <si>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</si>
  <si>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</si>
  <si>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</si>
  <si>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</si>
  <si>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</si>
  <si>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</si>
  <si>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</si>
  <si>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</si>
  <si>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</si>
  <si>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</si>
  <si>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</si>
  <si>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</si>
  <si>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</si>
  <si>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</si>
  <si>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</si>
  <si>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</si>
  <si>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</si>
  <si>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</si>
  <si>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</si>
  <si>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</si>
  <si>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</si>
  <si>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</si>
  <si>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</si>
  <si>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</si>
  <si>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</si>
  <si>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</si>
  <si>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</si>
  <si>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</si>
  <si>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</si>
  <si>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</si>
  <si>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</si>
  <si>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</si>
  <si>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</si>
  <si>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</si>
  <si>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</si>
  <si>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</si>
  <si>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</si>
  <si>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</si>
  <si>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</si>
  <si>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</si>
  <si>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</si>
  <si>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</si>
  <si>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</si>
  <si>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</si>
  <si>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</si>
  <si>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</si>
  <si>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</si>
  <si>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</si>
  <si>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</si>
  <si>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</si>
  <si>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</si>
  <si>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</si>
  <si>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</si>
  <si>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</si>
  <si>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</si>
  <si>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</si>
  <si>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</si>
  <si>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</si>
  <si>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</si>
  <si>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</si>
  <si>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</si>
  <si>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</si>
  <si>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</si>
  <si>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</si>
  <si>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</si>
  <si>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</si>
  <si>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</si>
  <si>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</si>
  <si>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</si>
  <si>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</si>
  <si>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</si>
  <si>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</si>
  <si>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</si>
  <si>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</si>
  <si>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</si>
  <si>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</si>
  <si>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</si>
  <si>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</si>
  <si>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</si>
  <si>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</si>
  <si>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</si>
  <si>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</si>
  <si>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</si>
  <si>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</si>
  <si>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</si>
  <si>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</si>
  <si>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</si>
  <si>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</si>
  <si>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</si>
  <si>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</si>
  <si>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</si>
  <si>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</si>
  <si>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</si>
  <si>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</si>
  <si>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</si>
  <si>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</si>
  <si>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</si>
  <si>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</si>
  <si>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</si>
  <si>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</si>
  <si>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</si>
  <si>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</si>
  <si>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</si>
  <si>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</si>
  <si>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</si>
  <si>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</si>
  <si>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</si>
  <si>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</si>
  <si>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</si>
  <si>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</si>
  <si>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</si>
  <si>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</si>
  <si>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</si>
  <si>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</si>
  <si>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</si>
  <si>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</si>
  <si>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</si>
  <si>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</si>
  <si>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</si>
  <si>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</si>
  <si>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</si>
  <si>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</si>
  <si>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</si>
  <si>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</si>
  <si>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</si>
  <si>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</si>
  <si>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</si>
  <si>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</si>
  <si>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</si>
  <si>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</si>
  <si>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</si>
  <si>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</si>
  <si>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</si>
  <si>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</si>
  <si>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</si>
  <si>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</si>
  <si>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</si>
  <si>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</si>
  <si>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</si>
  <si>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</si>
  <si>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</si>
  <si>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</si>
  <si>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</si>
  <si>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</si>
  <si>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</si>
  <si>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</si>
  <si>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</si>
  <si>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</si>
  <si>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</si>
  <si>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</si>
  <si>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</si>
  <si>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</si>
  <si>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</si>
  <si>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</si>
  <si>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</si>
  <si>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</si>
  <si>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</si>
  <si>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</si>
  <si>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</si>
  <si>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</si>
  <si>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</si>
  <si>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</si>
  <si>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</si>
  <si>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</si>
  <si>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</si>
  <si>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</si>
  <si>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</si>
  <si>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</si>
  <si>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</si>
  <si>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</si>
  <si>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</si>
  <si>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</si>
  <si>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</si>
  <si>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</si>
  <si>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</si>
  <si>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</si>
  <si>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</si>
  <si>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</si>
  <si>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</si>
  <si>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</si>
  <si>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</si>
  <si>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</si>
  <si>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</si>
  <si>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</si>
  <si>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</si>
  <si>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</si>
  <si>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</si>
  <si>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</si>
  <si>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</si>
  <si>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</si>
  <si>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</si>
  <si>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</si>
  <si>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</si>
  <si>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</si>
  <si>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</si>
  <si>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</si>
  <si>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</si>
  <si>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</si>
  <si>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</si>
  <si>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</si>
  <si>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</si>
  <si>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</si>
  <si>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</si>
  <si>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</si>
  <si>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</si>
  <si>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</si>
  <si>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</si>
  <si>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</si>
  <si>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</si>
  <si>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</si>
  <si>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</si>
  <si>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</si>
  <si>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</si>
  <si>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</si>
  <si>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</si>
  <si>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</si>
  <si>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</si>
  <si>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</si>
  <si>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</si>
  <si>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</si>
  <si>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</si>
  <si>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</si>
  <si>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</si>
  <si>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</si>
  <si>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</si>
  <si>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</si>
  <si>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</si>
  <si>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</si>
  <si>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</si>
  <si>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</si>
  <si>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</si>
  <si>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</si>
  <si>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</si>
  <si>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</si>
  <si>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</si>
  <si>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</si>
  <si>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</si>
  <si>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</si>
  <si>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</si>
  <si>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</si>
  <si>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</si>
  <si>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</si>
  <si>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</si>
  <si>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</si>
  <si>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</si>
  <si>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</si>
  <si>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</si>
  <si>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</si>
  <si>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</si>
  <si>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</si>
  <si>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</si>
  <si>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</si>
  <si>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</si>
  <si>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</si>
  <si>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</si>
  <si>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</si>
  <si>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</si>
  <si>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</si>
  <si>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</si>
  <si>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</si>
  <si>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</si>
  <si>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</si>
  <si>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</si>
  <si>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</si>
  <si>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</si>
  <si>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</si>
  <si>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</si>
  <si>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</si>
  <si>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</si>
  <si>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</si>
  <si>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</si>
  <si>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</si>
  <si>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</si>
  <si>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</si>
  <si>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</si>
  <si>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</si>
  <si>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</si>
  <si>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</si>
  <si>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</si>
  <si>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</si>
  <si>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</si>
  <si>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</si>
  <si>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</si>
  <si>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</si>
  <si>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</si>
  <si>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</si>
  <si>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</si>
  <si>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</si>
  <si>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</si>
  <si>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</si>
  <si>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</si>
  <si>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</si>
  <si>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</si>
  <si>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</si>
  <si>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</si>
  <si>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</si>
  <si>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</si>
  <si>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</si>
  <si>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</si>
  <si>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</si>
  <si>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</si>
  <si>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</si>
  <si>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</si>
  <si>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</si>
  <si>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</si>
  <si>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</si>
  <si>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</si>
  <si>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</si>
  <si>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</si>
  <si>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</si>
  <si>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</si>
  <si>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</si>
  <si>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</si>
  <si>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</si>
  <si>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</si>
  <si>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</si>
  <si>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</si>
  <si>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</si>
  <si>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</si>
  <si>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</si>
  <si>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</si>
  <si>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</si>
  <si>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</si>
  <si>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</si>
  <si>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</si>
  <si>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</si>
  <si>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</si>
  <si>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</si>
  <si>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</si>
  <si>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</si>
  <si>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</si>
  <si>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</si>
  <si>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</si>
  <si>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</si>
  <si>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</si>
  <si>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</si>
  <si>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</si>
  <si>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</si>
  <si>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</si>
  <si>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</si>
  <si>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</si>
  <si>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</si>
  <si>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</si>
  <si>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</si>
  <si>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</si>
  <si>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</si>
  <si>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</si>
  <si>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</si>
  <si>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</si>
  <si>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</si>
  <si>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</si>
  <si>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</si>
  <si>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</si>
  <si>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</si>
  <si>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</si>
  <si>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</si>
  <si>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</si>
  <si>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</si>
  <si>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</si>
  <si>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</si>
  <si>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</si>
  <si>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</si>
  <si>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</si>
  <si>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</si>
  <si>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</si>
  <si>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</si>
  <si>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</si>
  <si>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</si>
  <si>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</si>
  <si>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</si>
  <si>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</si>
  <si>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</si>
  <si>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</si>
  <si>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</si>
  <si>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</si>
  <si>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</si>
  <si>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</si>
  <si>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</si>
  <si>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</si>
  <si>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</si>
  <si>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</si>
  <si>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</si>
  <si>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</si>
  <si>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</si>
  <si>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</si>
  <si>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</si>
  <si>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</si>
  <si>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</si>
  <si>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</si>
  <si>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</si>
  <si>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</si>
  <si>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</si>
  <si>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</si>
  <si>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</si>
  <si>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</si>
  <si>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</si>
  <si>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</si>
  <si>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</si>
  <si>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</si>
  <si>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</si>
  <si>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</si>
  <si>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</si>
  <si>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</si>
  <si>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</si>
  <si>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</si>
  <si>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</si>
  <si>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</si>
  <si>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</si>
  <si>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</si>
  <si>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</si>
  <si>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</si>
  <si>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</si>
  <si>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</si>
  <si>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</si>
  <si>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</si>
  <si>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</si>
  <si>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</si>
  <si>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</si>
  <si>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</si>
  <si>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</si>
  <si>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</si>
  <si>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</si>
  <si>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</si>
  <si>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</si>
  <si>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</si>
  <si>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</si>
  <si>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</si>
  <si>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</si>
  <si>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</si>
  <si>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</si>
  <si>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</si>
  <si>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</si>
  <si>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</si>
  <si>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</si>
  <si>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</si>
  <si>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</si>
  <si>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</si>
  <si>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</si>
  <si>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</si>
  <si>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</si>
  <si>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</si>
  <si>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</si>
  <si>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</si>
  <si>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</si>
  <si>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</si>
  <si>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</si>
  <si>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</si>
  <si>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</si>
  <si>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</si>
  <si>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</si>
  <si>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</si>
  <si>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</si>
  <si>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</si>
  <si>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</si>
  <si>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</si>
  <si>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</si>
  <si>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</si>
  <si>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</si>
  <si>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</si>
  <si>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</si>
  <si>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</si>
  <si>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</si>
  <si>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</si>
  <si>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</si>
  <si>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</si>
  <si>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</si>
  <si>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</si>
  <si>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</si>
  <si>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</si>
  <si>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</si>
  <si>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</si>
  <si>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</si>
  <si>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</si>
  <si>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</si>
  <si>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</si>
  <si>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</si>
  <si>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</si>
  <si>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</si>
  <si>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</si>
  <si>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</si>
  <si>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</si>
  <si>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</si>
  <si>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</si>
  <si>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</si>
  <si>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</si>
  <si>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</si>
  <si>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</si>
  <si>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</si>
  <si>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</si>
  <si>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</si>
  <si>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</si>
  <si>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</si>
  <si>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</si>
  <si>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</si>
  <si>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</si>
  <si>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</si>
  <si>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</si>
  <si>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</si>
  <si>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</si>
  <si>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</si>
  <si>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</si>
  <si>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</si>
  <si>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</si>
  <si>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</si>
  <si>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</si>
  <si>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</si>
  <si>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</si>
  <si>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</si>
  <si>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</si>
  <si>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</si>
  <si>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</si>
  <si>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</si>
  <si>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</si>
  <si>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</si>
  <si>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</si>
  <si>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</si>
  <si>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</si>
  <si>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</si>
  <si>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</si>
  <si>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</si>
  <si>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</si>
  <si>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</si>
  <si>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</si>
  <si>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</si>
  <si>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</si>
  <si>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</si>
  <si>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</si>
  <si>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</si>
  <si>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</si>
  <si>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</si>
  <si>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</si>
  <si>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</si>
  <si>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</si>
  <si>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</si>
  <si>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</si>
  <si>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</si>
  <si>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</si>
  <si>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</si>
  <si>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</si>
  <si>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</si>
  <si>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</si>
  <si>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</si>
  <si>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</si>
  <si>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</si>
  <si>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</si>
  <si>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</si>
  <si>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</si>
  <si>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</si>
  <si>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</si>
  <si>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</si>
  <si>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</si>
  <si>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</si>
  <si>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</si>
  <si>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</si>
  <si>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</si>
  <si>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</si>
  <si>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</si>
  <si>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</si>
  <si>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</si>
  <si>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</si>
  <si>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</si>
  <si>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</si>
  <si>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</si>
  <si>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</si>
  <si>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</si>
  <si>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</si>
  <si>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</si>
  <si>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</si>
  <si>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</si>
  <si>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</si>
  <si>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</si>
  <si>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</si>
  <si>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</si>
  <si>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</si>
  <si>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</si>
  <si>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</si>
  <si>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</si>
  <si>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</si>
  <si>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</si>
  <si>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</si>
  <si>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</si>
  <si>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</si>
  <si>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</si>
  <si>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</si>
  <si>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</si>
  <si>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</si>
  <si>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</si>
  <si>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</si>
  <si>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</si>
  <si>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</si>
  <si>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</si>
  <si>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</si>
  <si>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</si>
  <si>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</si>
  <si>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</si>
  <si>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</si>
  <si>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</si>
  <si>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</si>
  <si>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</si>
  <si>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</si>
  <si>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</si>
  <si>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</si>
  <si>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</si>
  <si>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</si>
  <si>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</si>
  <si>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</si>
  <si>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</si>
  <si>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</si>
  <si>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</si>
  <si>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</si>
  <si>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</si>
  <si>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</si>
  <si>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</si>
  <si>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</si>
  <si>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</si>
  <si>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</si>
  <si>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</si>
  <si>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</si>
  <si>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</si>
  <si>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</si>
  <si>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</si>
  <si>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</si>
  <si>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</si>
  <si>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</si>
  <si>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</si>
  <si>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</si>
  <si>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</si>
  <si>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</si>
  <si>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</si>
  <si>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</si>
  <si>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</si>
  <si>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</si>
  <si>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</si>
  <si>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</si>
  <si>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</si>
  <si>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</si>
  <si>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</si>
  <si>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</si>
  <si>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</si>
  <si>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</si>
  <si>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</si>
  <si>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</si>
  <si>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</si>
  <si>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</si>
  <si>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</si>
  <si>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</si>
  <si>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</si>
  <si>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</si>
  <si>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</si>
  <si>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</si>
  <si>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</si>
  <si>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</si>
  <si>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</si>
  <si>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</si>
  <si>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</si>
  <si>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</si>
  <si>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</si>
  <si>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</si>
  <si>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</si>
  <si>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</si>
  <si>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</si>
  <si>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</si>
  <si>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</si>
  <si>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</si>
  <si>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</si>
  <si>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</si>
  <si>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</si>
  <si>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</si>
  <si>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</si>
  <si>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</si>
  <si>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</si>
  <si>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</si>
  <si>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</si>
  <si>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</si>
  <si>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</si>
  <si>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</si>
  <si>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</si>
  <si>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</si>
  <si>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</si>
  <si>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</si>
  <si>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</si>
  <si>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</si>
  <si>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</si>
  <si>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</si>
  <si>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</si>
  <si>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</si>
  <si>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</si>
  <si>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</si>
  <si>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</si>
  <si>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</si>
  <si>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</si>
  <si>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</si>
  <si>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</si>
  <si>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</si>
  <si>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</si>
  <si>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</si>
  <si>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</si>
  <si>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</si>
  <si>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</si>
  <si>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</si>
  <si>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</si>
  <si>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</si>
  <si>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</si>
  <si>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</si>
  <si>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</si>
  <si>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</si>
  <si>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</si>
  <si>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</si>
  <si>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</si>
  <si>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</si>
  <si>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</si>
  <si>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</si>
  <si>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</si>
  <si>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</si>
  <si>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</si>
  <si>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</si>
  <si>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</si>
  <si>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</si>
  <si>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</si>
  <si>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</si>
  <si>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</si>
  <si>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</si>
  <si>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</si>
  <si>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</si>
  <si>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</si>
  <si>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</si>
  <si>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</si>
  <si>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</si>
  <si>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</si>
  <si>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</si>
  <si>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</si>
  <si>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</si>
  <si>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</si>
  <si>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</si>
  <si>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</si>
  <si>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</si>
  <si>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</si>
  <si>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</si>
  <si>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</si>
  <si>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</si>
  <si>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</si>
  <si>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</si>
  <si>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</si>
  <si>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</si>
  <si>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</si>
  <si>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</si>
  <si>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</si>
  <si>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</si>
  <si>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</si>
  <si>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</si>
  <si>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</si>
  <si>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</si>
  <si>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</si>
  <si>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</si>
  <si>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</si>
  <si>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</si>
  <si>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</si>
  <si>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</si>
  <si>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</si>
  <si>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</si>
  <si>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</si>
  <si>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</si>
  <si>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</si>
  <si>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</si>
  <si>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</si>
  <si>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</si>
  <si>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</si>
  <si>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</si>
  <si>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</si>
  <si>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</si>
  <si>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</si>
  <si>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</si>
  <si>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</si>
  <si>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</si>
  <si>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</si>
  <si>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</si>
  <si>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</si>
  <si>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</si>
  <si>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</si>
  <si>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</si>
  <si>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</si>
  <si>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</si>
  <si>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</si>
  <si>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</si>
  <si>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</si>
  <si>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</si>
  <si>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</si>
  <si>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</si>
  <si>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</si>
  <si>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</si>
  <si>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</si>
  <si>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</si>
  <si>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</si>
  <si>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</si>
  <si>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</si>
  <si>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</si>
  <si>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</si>
  <si>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</si>
  <si>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</si>
  <si>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</si>
  <si>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</si>
  <si>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</si>
  <si>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</si>
  <si>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</si>
  <si>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</si>
  <si>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</si>
  <si>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</si>
  <si>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</si>
  <si>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</si>
  <si>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</si>
  <si>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</si>
  <si>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</si>
  <si>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</si>
  <si>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</si>
  <si>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</si>
  <si>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</si>
  <si>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</si>
  <si>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</si>
  <si>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</si>
  <si>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</si>
  <si>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</si>
  <si>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</si>
  <si>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</si>
  <si>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</si>
  <si>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</si>
  <si>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</si>
  <si>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</si>
  <si>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</si>
  <si>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</si>
  <si>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</si>
  <si>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</si>
  <si>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</si>
  <si>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</si>
  <si>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</si>
  <si>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</si>
  <si>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</si>
  <si>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</si>
  <si>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</si>
  <si>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</si>
  <si>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</si>
  <si>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</si>
  <si>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</si>
  <si>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</si>
  <si>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</si>
  <si>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</si>
  <si>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</si>
  <si>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</si>
  <si>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</si>
  <si>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</si>
  <si>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</si>
  <si>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</si>
  <si>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</si>
  <si>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</si>
  <si>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</si>
  <si>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</si>
  <si>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</si>
  <si>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</si>
  <si>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</si>
  <si>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</si>
  <si>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</si>
  <si>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</si>
  <si>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</si>
  <si>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</si>
  <si>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</si>
  <si>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</si>
  <si>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</si>
  <si>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</si>
  <si>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</si>
  <si>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</si>
  <si>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</si>
  <si>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</si>
  <si>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</si>
  <si>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</si>
  <si>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</si>
  <si>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</si>
  <si>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</si>
  <si>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</si>
  <si>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</si>
  <si>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</si>
  <si>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</si>
  <si>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</si>
  <si>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</si>
  <si>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</si>
  <si>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</si>
  <si>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</si>
  <si>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</si>
  <si>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</si>
  <si>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</si>
  <si>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</si>
  <si>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</si>
  <si>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</si>
  <si>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</si>
  <si>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</si>
  <si>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</si>
  <si>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</si>
  <si>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</si>
  <si>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</si>
  <si>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</si>
  <si>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</si>
  <si>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</si>
  <si>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</si>
  <si>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</si>
  <si>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</si>
  <si>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</si>
  <si>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</si>
  <si>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</si>
  <si>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</si>
  <si>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</si>
  <si>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</si>
  <si>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</si>
  <si>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</si>
  <si>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</si>
  <si>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</si>
  <si>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</si>
  <si>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</si>
  <si>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</si>
  <si>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</si>
  <si>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</si>
  <si>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</si>
  <si>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</si>
  <si>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</si>
  <si>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</si>
  <si>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</si>
  <si>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</si>
  <si>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</si>
  <si>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</si>
  <si>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</si>
  <si>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</si>
  <si>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</si>
  <si>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</si>
  <si>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</si>
  <si>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</si>
  <si>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</si>
  <si>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</si>
  <si>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</si>
  <si>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</si>
  <si>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</si>
  <si>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</si>
  <si>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</si>
  <si>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</si>
  <si>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</si>
  <si>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</si>
  <si>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</si>
  <si>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</si>
  <si>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</si>
  <si>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</si>
  <si>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</si>
  <si>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</si>
  <si>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</si>
  <si>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</si>
  <si>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</si>
  <si>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</si>
  <si>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</si>
  <si>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</si>
  <si>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</si>
  <si>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</si>
  <si>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</si>
  <si>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</si>
  <si>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</si>
  <si>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</si>
  <si>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</si>
  <si>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</si>
  <si>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</si>
  <si>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</si>
  <si>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</si>
  <si>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</si>
  <si>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</si>
  <si>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</si>
  <si>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</si>
  <si>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</si>
  <si>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</si>
  <si>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</si>
  <si>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</si>
  <si>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</si>
  <si>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</si>
  <si>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</si>
  <si>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</si>
  <si>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</si>
  <si>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</si>
  <si>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</si>
  <si>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</si>
  <si>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</si>
  <si>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</si>
  <si>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</si>
  <si>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</si>
  <si>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</si>
  <si>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</si>
  <si>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</si>
  <si>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</si>
  <si>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</si>
  <si>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</si>
  <si>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</si>
  <si>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</si>
  <si>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</si>
  <si>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</si>
  <si>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</si>
  <si>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</si>
  <si>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</si>
  <si>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</si>
  <si>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</si>
  <si>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</si>
  <si>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</si>
  <si>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</si>
  <si>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</si>
  <si>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</si>
  <si>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</si>
  <si>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</si>
  <si>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</si>
  <si>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</si>
  <si>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</si>
  <si>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</si>
  <si>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</si>
  <si>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</si>
  <si>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</si>
  <si>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</si>
  <si>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</si>
  <si>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</si>
  <si>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</si>
  <si>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</si>
  <si>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</si>
  <si>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</si>
  <si>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</si>
  <si>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</si>
  <si>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</si>
  <si>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</si>
  <si>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</si>
  <si>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</si>
  <si>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</si>
  <si>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</si>
  <si>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</si>
  <si>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</si>
  <si>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</si>
  <si>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</si>
  <si>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</si>
  <si>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</si>
  <si>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</si>
  <si>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</si>
  <si>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</si>
  <si>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</si>
  <si>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</si>
  <si>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</si>
  <si>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</si>
  <si>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</si>
  <si>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</si>
  <si>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</si>
  <si>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</si>
  <si>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</si>
  <si>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</si>
  <si>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</si>
  <si>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</si>
  <si>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</si>
  <si>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</si>
  <si>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</si>
  <si>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</si>
  <si>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</si>
  <si>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</si>
  <si>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</si>
  <si>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</si>
  <si>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</si>
  <si>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</si>
  <si>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</si>
  <si>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</si>
  <si>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</si>
  <si>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</si>
  <si>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</si>
  <si>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</si>
  <si>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</si>
  <si>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</si>
  <si>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</si>
  <si>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</si>
  <si>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</si>
  <si>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</si>
  <si>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</si>
  <si>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</si>
  <si>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</si>
  <si>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</si>
  <si>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</si>
  <si>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</si>
  <si>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</si>
  <si>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</si>
  <si>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</si>
  <si>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</si>
  <si>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</si>
  <si>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</si>
  <si>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</si>
  <si>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</si>
  <si>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</si>
  <si>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</si>
  <si>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</si>
  <si>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</si>
  <si>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</si>
  <si>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</si>
  <si>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</si>
  <si>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</si>
  <si>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</si>
  <si>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</si>
  <si>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</si>
  <si>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</si>
  <si>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</si>
  <si>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</si>
  <si>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</si>
  <si>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</si>
  <si>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</si>
  <si>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</si>
  <si>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</si>
  <si>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</si>
  <si>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</si>
  <si>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</si>
  <si>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</si>
  <si>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</si>
  <si>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</si>
  <si>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</si>
  <si>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</si>
  <si>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</si>
  <si>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</si>
  <si>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</si>
  <si>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</si>
  <si>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</si>
  <si>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</si>
  <si>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</si>
  <si>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</si>
  <si>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</si>
  <si>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</si>
  <si>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</si>
  <si>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</si>
  <si>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</si>
  <si>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</si>
  <si>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</si>
  <si>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</si>
  <si>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</si>
  <si>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</si>
  <si>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</si>
  <si>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</si>
  <si>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</si>
  <si>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</si>
  <si>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</si>
  <si>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</si>
  <si>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</si>
  <si>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</si>
  <si>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</si>
  <si>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</si>
  <si>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</si>
  <si>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</si>
  <si>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</si>
  <si>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</si>
  <si>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</si>
  <si>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</si>
  <si>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</si>
  <si>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</si>
  <si>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</si>
  <si>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</si>
  <si>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</si>
  <si>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</si>
  <si>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</si>
  <si>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</si>
  <si>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</si>
  <si>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</si>
  <si>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</si>
  <si>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</si>
  <si>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</si>
  <si>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</si>
  <si>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</si>
  <si>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</si>
  <si>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</si>
  <si>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</si>
  <si>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</si>
  <si>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</si>
  <si>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</si>
  <si>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</si>
  <si>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</si>
  <si>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</si>
  <si>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</si>
  <si>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</si>
  <si>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</si>
  <si>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</si>
  <si>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</si>
  <si>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</si>
  <si>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</si>
  <si>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</si>
  <si>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</si>
  <si>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</si>
  <si>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</si>
  <si>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</si>
  <si>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</si>
  <si>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</si>
  <si>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</si>
  <si>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</si>
  <si>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</si>
  <si>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</si>
  <si>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</si>
  <si>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</si>
  <si>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</si>
  <si>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</si>
  <si>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</si>
  <si>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</si>
  <si>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</si>
  <si>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</si>
  <si>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</si>
  <si>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</si>
  <si>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</si>
  <si>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</si>
  <si>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</si>
  <si>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</si>
  <si>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</si>
  <si>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</si>
  <si>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</si>
  <si>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</si>
  <si>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</si>
  <si>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</si>
  <si>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</si>
  <si>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</si>
  <si>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</si>
  <si>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</si>
  <si>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</si>
  <si>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</si>
  <si>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</si>
  <si>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</si>
  <si>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</si>
  <si>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</si>
  <si>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</si>
  <si>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</si>
  <si>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</si>
  <si>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</si>
  <si>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</si>
  <si>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</si>
  <si>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</si>
  <si>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</si>
  <si>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</si>
  <si>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</si>
  <si>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</si>
  <si>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</si>
  <si>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</si>
  <si>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</si>
  <si>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</si>
  <si>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</si>
  <si>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</si>
  <si>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</si>
  <si>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</si>
  <si>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</si>
  <si>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</si>
  <si>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</si>
  <si>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</si>
  <si>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</si>
  <si>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</si>
  <si>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</si>
  <si>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</si>
  <si>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</si>
  <si>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</si>
  <si>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</si>
  <si>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</si>
  <si>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</si>
  <si>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</si>
  <si>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</si>
  <si>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</si>
  <si>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</si>
  <si>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</si>
  <si>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</si>
  <si>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</si>
  <si>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</si>
  <si>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</si>
  <si>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</si>
  <si>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</si>
  <si>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</si>
  <si>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</si>
  <si>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</si>
  <si>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</si>
  <si>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</si>
  <si>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</si>
  <si>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</si>
  <si>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</si>
  <si>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</si>
  <si>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</si>
  <si>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</si>
  <si>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</si>
  <si>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</si>
  <si>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</si>
  <si>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</si>
  <si>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</si>
  <si>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</si>
  <si>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</si>
  <si>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</si>
  <si>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</si>
  <si>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</si>
  <si>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</si>
  <si>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</si>
  <si>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</si>
  <si>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</si>
  <si>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</si>
  <si>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</si>
  <si>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</si>
  <si>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</si>
  <si>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</si>
  <si>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</si>
  <si>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</si>
  <si>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</si>
  <si>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</si>
  <si>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</si>
  <si>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</si>
  <si>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</si>
  <si>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</si>
  <si>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</si>
  <si>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</si>
  <si>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</si>
  <si>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</si>
  <si>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</si>
  <si>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</si>
  <si>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</si>
  <si>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</si>
  <si>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</si>
  <si>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</si>
  <si>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</si>
  <si>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</si>
  <si>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</si>
  <si>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</si>
  <si>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</si>
  <si>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</si>
  <si>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</si>
  <si>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</si>
  <si>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</si>
  <si>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</si>
  <si>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</si>
  <si>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</si>
  <si>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</si>
  <si>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</si>
  <si>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</si>
  <si>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</si>
  <si>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</si>
  <si>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</si>
  <si>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</si>
  <si>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</si>
  <si>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</si>
  <si>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</si>
  <si>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</si>
  <si>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</si>
  <si>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</si>
  <si>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</si>
  <si>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</si>
  <si>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</si>
  <si>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</si>
  <si>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</si>
  <si>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</si>
  <si>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</si>
  <si>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</si>
  <si>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</si>
  <si>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</si>
  <si>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</si>
  <si>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</si>
  <si>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</si>
  <si>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</si>
  <si>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</si>
  <si>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</si>
  <si>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</si>
  <si>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</si>
  <si>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</si>
  <si>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</si>
  <si>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</si>
  <si>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</si>
  <si>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</si>
  <si>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</si>
  <si>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</si>
  <si>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</si>
  <si>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</si>
  <si>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</si>
  <si>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</si>
  <si>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</si>
  <si>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</si>
  <si>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</si>
  <si>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</si>
  <si>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</si>
  <si>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</si>
  <si>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</si>
  <si>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</si>
  <si>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</si>
  <si>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</si>
  <si>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</si>
  <si>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</si>
  <si>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</si>
  <si>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</si>
  <si>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</si>
  <si>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</si>
  <si>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</si>
  <si>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</si>
  <si>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</si>
  <si>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</si>
  <si>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</si>
  <si>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</si>
  <si>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</si>
  <si>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</si>
  <si>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</si>
  <si>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</si>
  <si>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</si>
  <si>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</si>
  <si>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</si>
  <si>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</si>
  <si>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</si>
  <si>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</si>
  <si>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</si>
  <si>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</si>
  <si>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</si>
  <si>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</si>
  <si>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</si>
  <si>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</si>
  <si>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</si>
  <si>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</si>
  <si>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</si>
  <si>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</si>
  <si>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</si>
  <si>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</si>
  <si>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</si>
  <si>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</si>
  <si>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</si>
  <si>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</si>
  <si>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</si>
  <si>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</si>
  <si>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</si>
  <si>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</si>
  <si>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</si>
  <si>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</si>
  <si>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</si>
  <si>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</si>
  <si>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</si>
  <si>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</si>
  <si>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</si>
  <si>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</si>
  <si>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</si>
  <si>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</si>
  <si>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</si>
  <si>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</si>
  <si>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</si>
  <si>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</si>
  <si>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</si>
  <si>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</si>
  <si>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</si>
  <si>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</si>
  <si>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</si>
  <si>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</si>
  <si>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</si>
  <si>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</si>
  <si>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</si>
  <si>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</si>
  <si>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</si>
  <si>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</si>
  <si>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</si>
  <si>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</si>
  <si>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</si>
  <si>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</si>
  <si>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</si>
  <si>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</si>
  <si>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</si>
  <si>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</si>
  <si>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</si>
  <si>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</si>
  <si>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</si>
  <si>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</si>
  <si>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</si>
  <si>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</si>
  <si>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</si>
  <si>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</si>
  <si>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</si>
  <si>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</si>
  <si>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</si>
  <si>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</si>
  <si>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</si>
  <si>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</si>
  <si>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</si>
  <si>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</si>
  <si>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</si>
  <si>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</si>
  <si>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</si>
  <si>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</si>
  <si>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</si>
  <si>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</si>
  <si>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</si>
  <si>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</si>
  <si>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</si>
  <si>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</si>
  <si>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</si>
  <si>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</si>
  <si>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</si>
  <si>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</si>
  <si>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</si>
  <si>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</si>
  <si>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</si>
  <si>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</si>
  <si>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</si>
  <si>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</si>
  <si>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</si>
  <si>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</si>
  <si>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</si>
  <si>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</si>
  <si>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</si>
  <si>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</si>
  <si>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</si>
  <si>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</si>
  <si>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</si>
  <si>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</si>
  <si>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</si>
  <si>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</si>
  <si>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</si>
  <si>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</si>
  <si>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</si>
  <si>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</si>
  <si>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</si>
  <si>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</si>
  <si>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</si>
  <si>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</si>
  <si>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</si>
  <si>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</si>
  <si>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</si>
  <si>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</si>
  <si>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</si>
  <si>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</si>
  <si>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</si>
  <si>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</si>
  <si>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</si>
  <si>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</si>
  <si>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</si>
  <si>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</si>
  <si>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</si>
  <si>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</si>
  <si>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</si>
  <si>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</si>
  <si>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</si>
  <si>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</si>
  <si>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</si>
  <si>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</si>
  <si>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</si>
  <si>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</si>
  <si>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</si>
  <si>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</si>
  <si>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</si>
  <si>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</si>
  <si>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</si>
  <si>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</si>
  <si>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</si>
  <si>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</si>
  <si>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</si>
  <si>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</si>
  <si>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</si>
  <si>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</si>
  <si>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</si>
  <si>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</si>
  <si>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</si>
  <si>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</si>
  <si>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</si>
  <si>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</si>
  <si>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</si>
  <si>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</si>
  <si>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</si>
  <si>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</si>
  <si>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</si>
  <si>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</si>
  <si>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</si>
  <si>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</si>
  <si>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</si>
  <si>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</si>
  <si>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</si>
  <si>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</si>
  <si>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</si>
  <si>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</si>
  <si>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</si>
  <si>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</si>
  <si>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</si>
  <si>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</si>
  <si>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</si>
  <si>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</si>
  <si>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</si>
  <si>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</si>
  <si>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</si>
  <si>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</si>
  <si>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</si>
  <si>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</si>
  <si>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</si>
  <si>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</si>
  <si>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</si>
  <si>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</si>
  <si>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</si>
  <si>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</si>
  <si>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</si>
  <si>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</si>
  <si>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</si>
  <si>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</si>
  <si>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</si>
  <si>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</si>
  <si>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</si>
  <si>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</si>
  <si>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</si>
  <si>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</si>
  <si>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</si>
  <si>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</si>
  <si>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</si>
  <si>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</si>
  <si>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</si>
  <si>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</si>
  <si>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</si>
  <si>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</si>
  <si>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</si>
  <si>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</si>
  <si>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</si>
  <si>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</si>
  <si>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</si>
  <si>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</si>
  <si>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</si>
  <si>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</si>
  <si>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</si>
  <si>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</si>
  <si>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</si>
  <si>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</si>
  <si>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</si>
  <si>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</si>
  <si>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</si>
  <si>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</si>
  <si>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</si>
  <si>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</si>
  <si>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</si>
  <si>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</si>
  <si>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</si>
  <si>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</si>
  <si>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</si>
  <si>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</si>
  <si>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</si>
  <si>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</si>
  <si>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</si>
  <si>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</si>
  <si>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</si>
  <si>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</si>
  <si>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</si>
  <si>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</si>
  <si>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</si>
  <si>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</si>
  <si>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</si>
  <si>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</si>
  <si>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</si>
  <si>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</si>
  <si>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</si>
  <si>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</si>
  <si>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</si>
  <si>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</si>
  <si>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</si>
  <si>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</si>
  <si>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</si>
  <si>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</si>
  <si>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</si>
  <si>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</si>
  <si>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</si>
  <si>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</si>
  <si>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</si>
  <si>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</si>
  <si>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</si>
  <si>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</si>
  <si>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</si>
  <si>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</si>
  <si>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</si>
  <si>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</si>
  <si>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</si>
  <si>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</si>
  <si>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</si>
  <si>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</si>
  <si>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</si>
  <si>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</si>
  <si>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</si>
  <si>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</si>
  <si>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</si>
  <si>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</si>
  <si>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</si>
  <si>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</si>
  <si>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</si>
  <si>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</si>
  <si>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</si>
  <si>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</si>
  <si>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</si>
  <si>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</si>
  <si>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</si>
  <si>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</si>
  <si>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</si>
  <si>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</si>
  <si>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</si>
  <si>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</si>
  <si>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</si>
  <si>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</si>
  <si>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</si>
  <si>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</si>
  <si>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</si>
  <si>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</si>
  <si>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</si>
  <si>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</si>
  <si>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</si>
  <si>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</si>
  <si>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</si>
  <si>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</si>
  <si>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</si>
  <si>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</si>
  <si>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</si>
  <si>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</si>
  <si>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</si>
  <si>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</si>
  <si>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</si>
  <si>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</si>
  <si>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</si>
  <si>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</si>
  <si>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</si>
  <si>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</si>
  <si>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</si>
  <si>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</si>
  <si>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</si>
  <si>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</si>
  <si>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</si>
  <si>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</si>
  <si>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</si>
  <si>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</si>
  <si>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</si>
  <si>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</si>
  <si>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</si>
  <si>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</si>
  <si>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</si>
  <si>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</si>
  <si>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</si>
  <si>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</si>
  <si>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</si>
  <si>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</si>
  <si>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</si>
  <si>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</si>
  <si>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</si>
  <si>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</si>
  <si>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</si>
  <si>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</si>
  <si>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</si>
  <si>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</si>
  <si>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</si>
  <si>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</si>
  <si>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</si>
  <si>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</si>
  <si>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</si>
  <si>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</si>
  <si>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</si>
  <si>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</si>
  <si>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</si>
  <si>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</si>
  <si>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</si>
  <si>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</si>
  <si>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</si>
  <si>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</si>
  <si>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</si>
  <si>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</si>
  <si>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</si>
  <si>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</si>
  <si>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</si>
  <si>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</si>
  <si>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</si>
  <si>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</si>
  <si>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</si>
  <si>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</si>
  <si>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</si>
  <si>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</si>
  <si>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</si>
  <si>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</si>
  <si>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</si>
  <si>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</si>
  <si>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</si>
  <si>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</si>
  <si>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</si>
  <si>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</si>
  <si>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</si>
  <si>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</si>
  <si>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</si>
  <si>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</si>
  <si>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</si>
  <si>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</si>
  <si>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</si>
  <si>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</si>
  <si>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</si>
  <si>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</si>
  <si>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</si>
  <si>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</si>
  <si>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</si>
  <si>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</si>
  <si>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</si>
  <si>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</si>
  <si>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</si>
  <si>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</si>
  <si>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</si>
  <si>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</si>
  <si>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</si>
  <si>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</si>
  <si>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</si>
  <si>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</si>
  <si>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</si>
  <si>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</si>
  <si>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</si>
  <si>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</si>
  <si>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</si>
  <si>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</si>
  <si>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</si>
  <si>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</si>
  <si>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</si>
  <si>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</si>
  <si>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</si>
  <si>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</si>
  <si>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</si>
  <si>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</si>
  <si>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</si>
  <si>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</si>
  <si>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</si>
  <si>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</si>
  <si>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</si>
  <si>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</si>
  <si>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</si>
  <si>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</si>
  <si>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</si>
  <si>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</si>
  <si>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</si>
  <si>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</si>
  <si>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</si>
  <si>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</si>
  <si>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</si>
  <si>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</si>
  <si>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</si>
  <si>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</si>
  <si>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</si>
  <si>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</si>
  <si>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</si>
  <si>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</si>
  <si>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</si>
  <si>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</si>
  <si>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</si>
  <si>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</si>
  <si>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</si>
  <si>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</si>
  <si>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</si>
  <si>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</si>
  <si>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</si>
  <si>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</si>
  <si>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</si>
  <si>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</si>
  <si>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</si>
  <si>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</si>
  <si>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</si>
  <si>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</si>
  <si>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</si>
  <si>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</si>
  <si>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</si>
  <si>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</si>
  <si>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</si>
  <si>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</si>
  <si>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</si>
  <si>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</si>
  <si>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</si>
  <si>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</si>
  <si>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</si>
  <si>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</si>
  <si>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</si>
  <si>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</si>
  <si>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</si>
  <si>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</si>
  <si>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</si>
  <si>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</si>
  <si>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</si>
  <si>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</si>
  <si>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</si>
  <si>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</si>
  <si>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</si>
  <si>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</si>
  <si>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</si>
  <si>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</si>
  <si>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</si>
  <si>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</si>
  <si>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</si>
  <si>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</si>
  <si>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</si>
  <si>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</si>
  <si>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</si>
  <si>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</si>
  <si>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</si>
  <si>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</si>
  <si>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</si>
  <si>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</si>
  <si>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</si>
  <si>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</si>
  <si>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</si>
  <si>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</si>
  <si>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</si>
  <si>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</si>
  <si>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</si>
  <si>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</si>
  <si>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</si>
  <si>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</si>
  <si>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</si>
  <si>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</si>
  <si>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</si>
  <si>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</si>
  <si>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</si>
  <si>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</si>
  <si>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</si>
  <si>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</si>
  <si>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</si>
  <si>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</si>
  <si>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</si>
  <si>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</si>
  <si>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</si>
  <si>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</si>
  <si>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</si>
  <si>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</si>
  <si>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</si>
  <si>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</si>
  <si>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</si>
  <si>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</si>
  <si>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</si>
  <si>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</si>
  <si>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</si>
  <si>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</si>
  <si>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</si>
  <si>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</si>
  <si>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</si>
  <si>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</si>
  <si>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</si>
  <si>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</si>
  <si>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</si>
  <si>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</si>
  <si>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</si>
  <si>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</si>
  <si>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</si>
  <si>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</si>
  <si>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</si>
  <si>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</si>
  <si>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</si>
  <si>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</si>
  <si>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</si>
  <si>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</si>
  <si>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</si>
  <si>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</si>
  <si>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</si>
  <si>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</si>
  <si>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</si>
  <si>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</si>
  <si>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</si>
  <si>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</si>
  <si>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</si>
  <si>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</si>
  <si>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</si>
  <si>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</si>
  <si>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</si>
  <si>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</si>
  <si>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</si>
  <si>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</si>
  <si>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</si>
  <si>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</si>
  <si>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</si>
  <si>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</si>
  <si>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</si>
  <si>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</si>
  <si>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</si>
  <si>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</si>
  <si>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</si>
  <si>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</si>
  <si>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</si>
  <si>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</si>
  <si>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</si>
  <si>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</si>
  <si>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</si>
  <si>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</si>
  <si>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</si>
  <si>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</si>
  <si>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</si>
  <si>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</si>
  <si>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</si>
  <si>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</si>
  <si>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</si>
  <si>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</si>
  <si>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</si>
  <si>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</si>
  <si>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</si>
  <si>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</si>
  <si>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</si>
  <si>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</si>
  <si>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</si>
  <si>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</si>
  <si>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</si>
  <si>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</si>
  <si>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</si>
  <si>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</si>
  <si>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</si>
  <si>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</si>
  <si>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</si>
  <si>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</si>
  <si>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</si>
  <si>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</si>
  <si>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</si>
  <si>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</si>
  <si>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</si>
  <si>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</si>
  <si>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</si>
  <si>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</si>
  <si>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</si>
  <si>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</si>
  <si>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</si>
  <si>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</si>
  <si>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</si>
  <si>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</si>
  <si>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</si>
  <si>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</si>
  <si>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</si>
  <si>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</si>
  <si>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</si>
  <si>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</si>
  <si>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</si>
  <si>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</si>
  <si>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</si>
  <si>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</si>
  <si>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</si>
  <si>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</si>
  <si>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</si>
  <si>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</si>
  <si>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</si>
  <si>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</si>
  <si>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</si>
  <si>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</si>
  <si>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</si>
  <si>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</si>
  <si>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</si>
  <si>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</si>
  <si>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</si>
  <si>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</si>
  <si>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</si>
  <si>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</si>
  <si>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</si>
  <si>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</si>
  <si>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</si>
  <si>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</si>
  <si>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</si>
  <si>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</si>
  <si>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</si>
  <si>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</si>
  <si>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</si>
  <si>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</si>
  <si>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</si>
  <si>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</si>
  <si>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</si>
  <si>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</si>
  <si>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</si>
  <si>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</si>
  <si>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</si>
  <si>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</si>
  <si>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</si>
  <si>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</si>
  <si>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</si>
  <si>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</si>
  <si>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</si>
  <si>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</si>
  <si>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</si>
  <si>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</si>
  <si>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</si>
  <si>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</si>
  <si>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</si>
  <si>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</si>
  <si>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</si>
  <si>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</si>
  <si>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</si>
  <si>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</si>
  <si>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</si>
  <si>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</si>
  <si>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</si>
  <si>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</si>
  <si>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</si>
  <si>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</si>
  <si>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</si>
  <si>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</si>
  <si>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</si>
  <si>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</si>
  <si>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</si>
  <si>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</si>
  <si>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</si>
  <si>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</si>
  <si>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</si>
  <si>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</si>
  <si>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</si>
  <si>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</si>
  <si>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</si>
  <si>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</si>
  <si>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</si>
  <si>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</si>
  <si>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</si>
  <si>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</si>
  <si>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</si>
  <si>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</si>
  <si>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</si>
  <si>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</si>
  <si>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</si>
  <si>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</si>
  <si>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</si>
  <si>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</si>
  <si>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</si>
  <si>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</si>
  <si>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</si>
  <si>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</si>
  <si>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</si>
  <si>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</si>
  <si>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</si>
  <si>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</si>
  <si>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</si>
  <si>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</si>
  <si>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</si>
  <si>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</si>
  <si>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</si>
  <si>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</si>
  <si>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</si>
  <si>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</si>
  <si>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</si>
  <si>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</si>
  <si>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</si>
  <si>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</si>
  <si>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</si>
  <si>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</si>
  <si>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</si>
  <si>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</si>
  <si>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</si>
  <si>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</si>
  <si>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</si>
  <si>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</si>
  <si>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</si>
  <si>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</si>
  <si>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</si>
  <si>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</si>
  <si>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</si>
  <si>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</si>
  <si>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</si>
  <si>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</si>
  <si>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</si>
  <si>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</si>
  <si>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</si>
  <si>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</si>
  <si>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</si>
  <si>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</si>
  <si>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</si>
  <si>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</si>
  <si>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</si>
  <si>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</si>
  <si>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</si>
  <si>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</si>
  <si>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</si>
  <si>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</si>
  <si>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</si>
  <si>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</si>
  <si>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</si>
  <si>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</si>
  <si>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</si>
  <si>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</si>
  <si>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</si>
  <si>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</si>
  <si>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</si>
  <si>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</si>
  <si>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</si>
  <si>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</si>
  <si>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</si>
  <si>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</si>
  <si>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</si>
  <si>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</si>
  <si>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</si>
  <si>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</si>
  <si>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</si>
  <si>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</si>
  <si>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</si>
  <si>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</si>
  <si>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</si>
  <si>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</si>
  <si>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</si>
  <si>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</si>
  <si>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</si>
  <si>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</si>
  <si>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</si>
  <si>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</si>
  <si>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</si>
  <si>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</si>
  <si>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</si>
  <si>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</si>
  <si>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</si>
  <si>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</si>
  <si>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</si>
  <si>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</si>
  <si>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</si>
  <si>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</si>
  <si>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</si>
  <si>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</si>
  <si>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</si>
  <si>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</si>
  <si>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</si>
  <si>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</si>
  <si>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</si>
  <si>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</si>
  <si>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</si>
  <si>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</si>
  <si>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</si>
  <si>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</si>
  <si>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</si>
  <si>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</si>
  <si>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</si>
  <si>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</si>
  <si>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</si>
  <si>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</si>
  <si>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</si>
  <si>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</si>
  <si>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</si>
  <si>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</si>
  <si>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</si>
  <si>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</si>
  <si>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</si>
  <si>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</si>
  <si>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</si>
  <si>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</si>
  <si>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</si>
  <si>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</si>
  <si>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</si>
  <si>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</si>
  <si>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</si>
  <si>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</si>
  <si>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</si>
  <si>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</si>
  <si>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</si>
  <si>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</si>
  <si>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</si>
  <si>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</si>
  <si>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</si>
  <si>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</si>
  <si>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</si>
  <si>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</si>
  <si>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</si>
  <si>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</si>
  <si>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</si>
  <si>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</si>
  <si>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</si>
  <si>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</si>
  <si>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</si>
  <si>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</si>
  <si>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</si>
  <si>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</si>
  <si>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</si>
  <si>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</si>
  <si>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</si>
  <si>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</si>
  <si>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</si>
  <si>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</si>
  <si>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</si>
  <si>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</si>
  <si>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</si>
  <si>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</si>
  <si>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</si>
  <si>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</si>
  <si>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</si>
  <si>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</si>
  <si>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</si>
  <si>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</si>
  <si>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</si>
  <si>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</si>
  <si>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</si>
  <si>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</si>
  <si>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</si>
  <si>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</si>
  <si>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</si>
  <si>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</si>
  <si>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</si>
  <si>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</si>
  <si>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</si>
  <si>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</si>
  <si>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</si>
  <si>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</si>
  <si>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</si>
  <si>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</si>
  <si>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</si>
  <si>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</si>
  <si>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</si>
  <si>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</si>
  <si>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</si>
  <si>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</si>
  <si>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</si>
  <si>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</si>
  <si>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</si>
  <si>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</si>
  <si>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</si>
  <si>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</si>
  <si>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</si>
  <si>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</si>
  <si>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</si>
  <si>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</si>
  <si>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</si>
  <si>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</si>
  <si>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</si>
  <si>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</si>
  <si>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</si>
  <si>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</si>
  <si>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</si>
  <si>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</si>
  <si>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</si>
  <si>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</si>
  <si>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</si>
  <si>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</si>
  <si>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</si>
  <si>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</si>
  <si>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</si>
  <si>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</si>
  <si>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</si>
  <si>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</si>
  <si>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</si>
  <si>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</si>
  <si>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</si>
  <si>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</si>
  <si>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</si>
  <si>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</si>
  <si>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</si>
  <si>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</si>
  <si>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</si>
  <si>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</si>
  <si>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</si>
  <si>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</si>
  <si>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</si>
  <si>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</si>
  <si>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</si>
  <si>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</si>
  <si>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</si>
  <si>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</si>
  <si>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</si>
  <si>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</si>
  <si>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</si>
  <si>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</si>
  <si>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</si>
  <si>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</si>
  <si>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</si>
  <si>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</si>
  <si>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</si>
  <si>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</si>
  <si>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</si>
  <si>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</si>
  <si>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</si>
  <si>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</si>
  <si>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</si>
  <si>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</si>
  <si>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</si>
  <si>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</si>
  <si>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</si>
  <si>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</si>
  <si>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</si>
  <si>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</si>
  <si>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</si>
  <si>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</si>
  <si>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</si>
  <si>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</si>
  <si>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</si>
  <si>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</si>
  <si>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</si>
  <si>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</si>
  <si>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</si>
  <si>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</si>
  <si>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</si>
  <si>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</si>
  <si>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</si>
  <si>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</si>
  <si>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</si>
  <si>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</si>
  <si>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</si>
  <si>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</si>
  <si>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</si>
  <si>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</si>
  <si>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</si>
  <si>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</si>
  <si>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</si>
  <si>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</si>
  <si>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</si>
  <si>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</si>
  <si>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</si>
  <si>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</si>
  <si>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</si>
  <si>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</si>
  <si>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</si>
  <si>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</si>
  <si>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</si>
  <si>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</si>
  <si>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</si>
  <si>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</si>
  <si>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</si>
  <si>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</si>
  <si>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</si>
  <si>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</si>
  <si>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</si>
  <si>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</si>
  <si>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</si>
  <si>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</si>
  <si>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</si>
  <si>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</si>
  <si>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</si>
  <si>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</si>
  <si>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</si>
  <si>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</si>
  <si>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</si>
  <si>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</si>
  <si>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</si>
  <si>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</si>
  <si>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</si>
  <si>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</si>
  <si>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</si>
  <si>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</si>
  <si>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</si>
  <si>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</si>
  <si>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</si>
  <si>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</si>
  <si>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</si>
  <si>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</si>
  <si>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</si>
  <si>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</si>
  <si>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</si>
  <si>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</si>
  <si>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</si>
  <si>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</si>
  <si>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</si>
  <si>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</si>
  <si>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</si>
  <si>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</si>
  <si>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</si>
  <si>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</si>
  <si>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</si>
  <si>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</si>
  <si>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</si>
  <si>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</si>
  <si>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</si>
  <si>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</si>
  <si>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</si>
  <si>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</si>
  <si>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</si>
  <si>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</si>
  <si>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</si>
  <si>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</si>
  <si>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</si>
  <si>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</si>
  <si>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</si>
  <si>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</si>
  <si>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</si>
  <si>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</si>
  <si>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</si>
  <si>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</si>
  <si>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</si>
  <si>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</si>
  <si>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</si>
  <si>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</si>
  <si>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</si>
  <si>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</si>
  <si>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</si>
  <si>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</si>
  <si>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</si>
  <si>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</si>
  <si>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</si>
  <si>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</si>
  <si>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</si>
  <si>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</si>
  <si>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</si>
  <si>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</si>
  <si>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</si>
  <si>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</si>
  <si>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</si>
  <si>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</si>
  <si>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</si>
  <si>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</si>
  <si>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</si>
  <si>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</si>
  <si>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</si>
  <si>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</si>
  <si>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</si>
  <si>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</si>
  <si>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</si>
  <si>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</si>
  <si>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</si>
  <si>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</si>
  <si>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</si>
  <si>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</si>
  <si>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</si>
  <si>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</si>
  <si>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</si>
  <si>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</si>
  <si>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</si>
  <si>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</si>
  <si>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</si>
  <si>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</si>
  <si>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</si>
  <si>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</si>
  <si>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</si>
  <si>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</si>
  <si>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</si>
  <si>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</si>
  <si>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</si>
  <si>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</si>
  <si>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</si>
  <si>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</si>
  <si>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</si>
  <si>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</si>
  <si>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</si>
  <si>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</si>
  <si>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</si>
  <si>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</si>
  <si>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</si>
  <si>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</si>
  <si>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</si>
  <si>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</si>
  <si>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</si>
  <si>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</si>
  <si>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</si>
  <si>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</si>
  <si>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</si>
  <si>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</si>
  <si>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</si>
  <si>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</si>
  <si>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</si>
  <si>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</si>
  <si>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</si>
  <si>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</si>
  <si>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</si>
  <si>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</si>
  <si>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</si>
  <si>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</si>
  <si>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</si>
  <si>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</si>
  <si>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</si>
  <si>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</si>
  <si>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</si>
  <si>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</si>
  <si>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</si>
  <si>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</si>
  <si>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</si>
  <si>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</si>
  <si>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</si>
  <si>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</si>
  <si>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</si>
  <si>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</si>
  <si>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</si>
  <si>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</si>
  <si>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</si>
  <si>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</si>
  <si>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</si>
  <si>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</si>
  <si>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</si>
  <si>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</si>
  <si>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</si>
  <si>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</si>
  <si>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</si>
  <si>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</si>
  <si>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</si>
  <si>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</si>
  <si>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</si>
  <si>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</si>
  <si>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</si>
  <si>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</si>
  <si>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</si>
  <si>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</si>
  <si>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</si>
  <si>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</si>
  <si>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</si>
  <si>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</si>
  <si>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</si>
  <si>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</si>
  <si>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</si>
  <si>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</si>
  <si>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</si>
  <si>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</si>
  <si>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</si>
  <si>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</si>
  <si>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</si>
  <si>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</si>
  <si>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</si>
  <si>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</si>
  <si>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</si>
  <si>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</si>
  <si>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</si>
  <si>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</si>
  <si>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</si>
  <si>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</si>
  <si>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</si>
  <si>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</si>
  <si>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</si>
  <si>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</si>
  <si>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</si>
  <si>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</si>
  <si>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</si>
  <si>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</si>
  <si>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</si>
  <si>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</si>
  <si>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</si>
  <si>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</si>
  <si>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</si>
  <si>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</si>
  <si>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</si>
  <si>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</si>
  <si>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</si>
  <si>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</si>
  <si>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</si>
  <si>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</si>
  <si>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</si>
  <si>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</si>
  <si>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</si>
  <si>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</si>
  <si>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</si>
  <si>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</si>
  <si>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</si>
  <si>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</si>
  <si>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</si>
  <si>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</si>
  <si>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</si>
  <si>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</si>
  <si>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</si>
  <si>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</si>
  <si>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</si>
  <si>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</si>
  <si>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</si>
  <si>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</si>
  <si>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</si>
  <si>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</si>
  <si>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</si>
  <si>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</si>
  <si>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</si>
  <si>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</si>
  <si>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</si>
  <si>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</si>
  <si>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</si>
  <si>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</si>
  <si>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</si>
  <si>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</si>
  <si>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</si>
  <si>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</si>
  <si>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</si>
  <si>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</si>
  <si>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</si>
  <si>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</si>
  <si>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</si>
  <si>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</si>
  <si>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</si>
  <si>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</si>
  <si>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</si>
  <si>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</si>
  <si>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</si>
  <si>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</si>
  <si>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</si>
  <si>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</si>
  <si>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</si>
  <si>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</si>
  <si>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</si>
  <si>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</si>
  <si>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</si>
  <si>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</si>
  <si>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</si>
  <si>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</si>
  <si>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</si>
  <si>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</si>
  <si>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</si>
  <si>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</si>
  <si>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</si>
  <si>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</si>
  <si>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</si>
  <si>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</si>
  <si>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</si>
  <si>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</si>
  <si>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</si>
  <si>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</si>
  <si>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</si>
  <si>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</si>
  <si>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</si>
  <si>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</si>
  <si>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</si>
  <si>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</si>
  <si>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</si>
  <si>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</si>
  <si>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</si>
  <si>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</si>
  <si>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</si>
  <si>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</si>
  <si>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</si>
  <si>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</si>
  <si>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</si>
  <si>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</si>
  <si>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</si>
  <si>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</si>
  <si>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</si>
  <si>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</si>
  <si>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</si>
  <si>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</si>
  <si>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</si>
  <si>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</si>
  <si>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</si>
  <si>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</si>
  <si>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</si>
  <si>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</si>
  <si>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</si>
  <si>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</si>
  <si>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</si>
  <si>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</si>
  <si>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</si>
  <si>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</si>
  <si>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</si>
  <si>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</si>
  <si>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</si>
  <si>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</si>
  <si>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</si>
  <si>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</si>
  <si>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</si>
  <si>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</si>
  <si>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</si>
  <si>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</si>
  <si>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</si>
  <si>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</si>
  <si>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</si>
  <si>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</si>
  <si>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</si>
  <si>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</si>
  <si>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</si>
  <si>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</si>
  <si>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</si>
  <si>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</si>
  <si>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</si>
  <si>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</si>
  <si>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</si>
  <si>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</si>
  <si>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</si>
  <si>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</si>
  <si>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</si>
  <si>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</si>
  <si>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</si>
  <si>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</si>
  <si>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</si>
  <si>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</si>
  <si>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</si>
  <si>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</si>
  <si>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</si>
  <si>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</si>
  <si>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</si>
  <si>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</si>
  <si>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</si>
  <si>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</si>
  <si>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</si>
  <si>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</si>
  <si>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</si>
  <si>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</si>
  <si>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</si>
  <si>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</si>
  <si>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</si>
  <si>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</si>
  <si>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</si>
  <si>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</si>
  <si>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</si>
  <si>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</si>
  <si>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</si>
  <si>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</si>
  <si>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</si>
  <si>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</si>
  <si>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</si>
  <si>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</si>
  <si>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</si>
  <si>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</si>
  <si>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</si>
  <si>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</si>
  <si>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</si>
  <si>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</si>
  <si>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</si>
  <si>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</si>
  <si>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</si>
  <si>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</si>
  <si>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</si>
  <si>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</si>
  <si>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</si>
  <si>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</si>
  <si>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</si>
  <si>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</si>
  <si>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</si>
  <si>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</si>
  <si>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</si>
  <si>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</si>
  <si>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</si>
  <si>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</si>
  <si>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</si>
  <si>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</si>
  <si>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</si>
  <si>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</si>
  <si>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</si>
  <si>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</si>
  <si>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</si>
  <si>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</si>
  <si>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</si>
  <si>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</si>
  <si>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</si>
  <si>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</si>
  <si>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</si>
  <si>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</si>
  <si>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</si>
  <si>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</si>
  <si>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</si>
  <si>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</si>
  <si>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</si>
  <si>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</si>
  <si>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</si>
  <si>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</si>
  <si>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</si>
  <si>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</si>
  <si>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</si>
  <si>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</si>
  <si>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</si>
  <si>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</si>
  <si>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</si>
  <si>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</si>
  <si>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</si>
  <si>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</si>
  <si>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</si>
  <si>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</si>
  <si>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</si>
  <si>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</si>
  <si>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</si>
  <si>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</si>
  <si>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</si>
  <si>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</si>
  <si>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</si>
  <si>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</si>
  <si>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</si>
  <si>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</si>
  <si>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</si>
  <si>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</si>
  <si>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</si>
  <si>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</si>
  <si>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</si>
  <si>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</si>
  <si>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</si>
  <si>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</si>
  <si>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</si>
  <si>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</si>
  <si>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</si>
  <si>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</si>
  <si>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</si>
  <si>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</si>
  <si>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</si>
  <si>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</si>
  <si>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</si>
  <si>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</si>
  <si>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</si>
  <si>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</si>
  <si>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</si>
  <si>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</si>
  <si>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</si>
  <si>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</si>
  <si>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</si>
  <si>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</si>
  <si>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</si>
  <si>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</si>
  <si>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</si>
  <si>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</si>
  <si>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</si>
  <si>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</si>
  <si>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</si>
  <si>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</si>
  <si>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</si>
  <si>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</si>
  <si>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</si>
  <si>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</si>
  <si>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</si>
  <si>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</si>
  <si>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</si>
  <si>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</si>
  <si>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</si>
  <si>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</si>
  <si>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</si>
  <si>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</si>
  <si>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</si>
  <si>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</si>
  <si>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</si>
  <si>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</si>
  <si>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</si>
  <si>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</si>
  <si>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</si>
  <si>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</si>
  <si>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</si>
  <si>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</si>
  <si>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</si>
  <si>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</si>
  <si>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</si>
  <si>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</si>
  <si>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</si>
  <si>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</si>
  <si>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</si>
  <si>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</si>
  <si>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</si>
  <si>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</si>
  <si>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</si>
  <si>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</si>
  <si>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</si>
  <si>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</si>
  <si>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</si>
  <si>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</si>
  <si>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</si>
  <si>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</si>
  <si>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</si>
  <si>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</si>
  <si>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</si>
  <si>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</si>
  <si>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</si>
  <si>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</si>
  <si>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</si>
  <si>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</si>
  <si>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</si>
  <si>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</si>
  <si>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</si>
  <si>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</si>
  <si>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</si>
  <si>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</si>
  <si>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</si>
  <si>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</si>
  <si>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</si>
  <si>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</si>
  <si>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</si>
  <si>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</si>
  <si>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</si>
  <si>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</si>
  <si>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</si>
  <si>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</si>
  <si>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</si>
  <si>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</si>
  <si>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</si>
  <si>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</si>
  <si>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</si>
  <si>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</si>
  <si>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</si>
  <si>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</si>
  <si>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</si>
  <si>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</si>
  <si>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</si>
  <si>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</si>
  <si>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</si>
  <si>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</si>
  <si>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</si>
  <si>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</si>
  <si>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</si>
  <si>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</si>
  <si>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</si>
  <si>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</si>
  <si>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</si>
  <si>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</si>
  <si>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</si>
  <si>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</si>
  <si>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</si>
  <si>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</si>
  <si>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</si>
  <si>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</si>
  <si>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</si>
  <si>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</si>
  <si>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</si>
  <si>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</si>
  <si>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</si>
  <si>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</si>
  <si>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</si>
  <si>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</si>
  <si>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</si>
  <si>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</si>
  <si>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</si>
  <si>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</si>
  <si>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</si>
  <si>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</si>
  <si>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</si>
  <si>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</si>
  <si>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</si>
  <si>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</si>
  <si>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</si>
  <si>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</si>
  <si>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</si>
  <si>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</si>
  <si>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</si>
  <si>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</si>
  <si>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</si>
  <si>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</si>
  <si>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</si>
  <si>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</si>
  <si>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</si>
  <si>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</si>
  <si>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</si>
  <si>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</si>
  <si>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</si>
  <si>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</si>
  <si>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</si>
  <si>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</si>
  <si>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</si>
  <si>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</si>
  <si>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</si>
  <si>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</si>
  <si>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</si>
  <si>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</si>
  <si>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</si>
  <si>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</si>
  <si>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</si>
  <si>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</si>
  <si>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</si>
  <si>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</si>
  <si>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</si>
  <si>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</si>
  <si>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</si>
  <si>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</si>
  <si>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</si>
  <si>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</si>
  <si>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</si>
  <si>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</si>
  <si>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</si>
  <si>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</si>
  <si>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</si>
  <si>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</si>
  <si>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</si>
  <si>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</si>
  <si>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</si>
  <si>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</si>
  <si>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</si>
  <si>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</si>
  <si>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</si>
  <si>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</si>
  <si>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</si>
  <si>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</si>
  <si>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</si>
  <si>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</si>
  <si>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</si>
  <si>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</si>
  <si>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</si>
  <si>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</si>
  <si>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</si>
  <si>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</si>
  <si>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</si>
  <si>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</si>
  <si>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</si>
  <si>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</si>
  <si>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</si>
  <si>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</si>
  <si>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</si>
  <si>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</si>
  <si>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</si>
  <si>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</si>
  <si>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</si>
  <si>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</si>
  <si>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</si>
  <si>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</si>
  <si>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</si>
  <si>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</si>
  <si>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</si>
  <si>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</si>
  <si>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</si>
  <si>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</si>
  <si>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</si>
  <si>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</si>
  <si>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</si>
  <si>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</si>
  <si>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</si>
  <si>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</si>
  <si>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</si>
  <si>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</si>
  <si>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</si>
  <si>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</si>
  <si>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</si>
  <si>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</si>
  <si>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</si>
  <si>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</si>
  <si>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</si>
  <si>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</si>
  <si>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</si>
  <si>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</si>
  <si>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</si>
  <si>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</si>
  <si>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</si>
  <si>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</si>
  <si>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</si>
  <si>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</si>
  <si>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</si>
  <si>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</si>
  <si>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</si>
  <si>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</si>
  <si>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</si>
  <si>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</si>
  <si>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</si>
  <si>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</si>
  <si>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</si>
  <si>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</si>
  <si>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</si>
  <si>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</si>
  <si>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</si>
  <si>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</si>
  <si>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</si>
  <si>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</si>
  <si>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</si>
  <si>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</si>
  <si>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</si>
  <si>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</si>
  <si>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</si>
  <si>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</si>
  <si>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</si>
  <si>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</si>
  <si>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</si>
  <si>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</si>
  <si>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</si>
  <si>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</si>
  <si>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</si>
  <si>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</si>
  <si>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</si>
  <si>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</si>
  <si>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</si>
  <si>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</si>
  <si>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</si>
  <si>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</si>
  <si>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</si>
  <si>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</si>
  <si>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</si>
  <si>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</si>
  <si>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</si>
  <si>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</si>
  <si>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</si>
  <si>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</si>
  <si>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</si>
  <si>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</si>
  <si>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</si>
  <si>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</si>
  <si>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</si>
  <si>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</si>
  <si>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</si>
  <si>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</si>
  <si>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</si>
  <si>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</si>
  <si>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</si>
  <si>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</si>
  <si>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</si>
  <si>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</si>
  <si>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</si>
  <si>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</si>
  <si>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</si>
  <si>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</si>
  <si>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</si>
  <si>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</si>
  <si>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</si>
  <si>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</si>
  <si>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</si>
  <si>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</si>
  <si>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</si>
  <si>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</si>
  <si>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</si>
  <si>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</si>
  <si>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</si>
  <si>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</si>
  <si>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</si>
  <si>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</si>
  <si>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</si>
  <si>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</si>
  <si>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</si>
  <si>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</si>
  <si>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</si>
  <si>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</si>
  <si>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</si>
  <si>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</si>
  <si>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</si>
  <si>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</si>
  <si>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</si>
  <si>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</si>
  <si>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</si>
  <si>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</si>
  <si>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</si>
  <si>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</si>
  <si>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</si>
  <si>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</si>
  <si>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</si>
  <si>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</si>
  <si>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</si>
  <si>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</si>
  <si>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</si>
  <si>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</si>
  <si>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</si>
  <si>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</si>
  <si>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</si>
  <si>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</si>
  <si>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</si>
  <si>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</si>
  <si>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</si>
  <si>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</si>
  <si>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</si>
  <si>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</si>
  <si>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</si>
  <si>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</si>
  <si>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</si>
  <si>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</si>
  <si>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</si>
  <si>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</si>
  <si>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</si>
  <si>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</si>
  <si>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</si>
  <si>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</si>
  <si>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</si>
  <si>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</si>
  <si>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</si>
  <si>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</si>
  <si>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</si>
  <si>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</si>
  <si>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</si>
  <si>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</si>
  <si>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</si>
  <si>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</si>
  <si>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</si>
  <si>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</si>
  <si>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</si>
  <si>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</si>
  <si>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</si>
  <si>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</si>
  <si>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</si>
  <si>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</si>
  <si>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</si>
  <si>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</si>
  <si>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</si>
  <si>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</si>
  <si>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</si>
  <si>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</si>
  <si>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</si>
  <si>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</si>
  <si>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</si>
  <si>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</si>
  <si>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</si>
  <si>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</si>
  <si>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</si>
  <si>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</si>
  <si>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</si>
  <si>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</si>
  <si>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</si>
  <si>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</si>
  <si>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</si>
  <si>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</si>
  <si>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</si>
  <si>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</si>
  <si>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</si>
  <si>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</si>
  <si>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</si>
  <si>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</si>
  <si>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</si>
  <si>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</si>
  <si>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</si>
  <si>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</si>
  <si>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</si>
  <si>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</si>
  <si>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</si>
  <si>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</si>
  <si>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</si>
  <si>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</si>
  <si>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</si>
  <si>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</si>
  <si>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</si>
  <si>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</si>
  <si>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</si>
  <si>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</si>
  <si>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</si>
  <si>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</si>
  <si>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</si>
  <si>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</si>
  <si>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</si>
  <si>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</si>
  <si>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</si>
  <si>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</si>
  <si>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</si>
  <si>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</si>
  <si>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</si>
  <si>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</si>
  <si>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</si>
  <si>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</si>
  <si>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</si>
  <si>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</si>
  <si>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</si>
  <si>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</si>
  <si>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</si>
  <si>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</si>
  <si>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</si>
  <si>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</si>
  <si>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</si>
  <si>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</si>
  <si>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</si>
  <si>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</si>
  <si>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</si>
  <si>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</si>
  <si>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</si>
  <si>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</si>
  <si>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</si>
  <si>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</si>
  <si>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</si>
  <si>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</si>
  <si>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</si>
  <si>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</si>
  <si>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</si>
  <si>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</si>
  <si>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</si>
  <si>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</si>
  <si>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</si>
  <si>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</si>
  <si>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</si>
  <si>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</si>
  <si>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</si>
  <si>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</si>
  <si>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</si>
  <si>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</si>
  <si>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</si>
  <si>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</si>
  <si>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</si>
  <si>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</si>
  <si>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</si>
  <si>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</si>
  <si>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</si>
  <si>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</si>
  <si>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</si>
  <si>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</si>
  <si>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</si>
  <si>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</si>
  <si>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</si>
  <si>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</si>
  <si>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</si>
  <si>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</si>
  <si>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</si>
  <si>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</si>
  <si>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</si>
  <si>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</si>
  <si>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</si>
  <si>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</si>
  <si>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</si>
  <si>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</si>
  <si>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</si>
  <si>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</si>
  <si>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</si>
  <si>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</si>
  <si>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</si>
  <si>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</si>
  <si>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</si>
  <si>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</si>
  <si>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</si>
  <si>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</si>
  <si>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</si>
  <si>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</si>
  <si>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</si>
  <si>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</si>
  <si>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</si>
  <si>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</si>
  <si>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</si>
  <si>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</si>
  <si>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</si>
  <si>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</si>
  <si>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</si>
  <si>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</si>
  <si>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</si>
  <si>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</si>
  <si>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</si>
  <si>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</si>
  <si>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</si>
  <si>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</si>
  <si>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</si>
  <si>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</si>
  <si>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</si>
  <si>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</si>
  <si>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</si>
  <si>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</si>
  <si>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</si>
  <si>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</si>
  <si>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</si>
  <si>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</si>
  <si>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</si>
  <si>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</si>
  <si>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</si>
  <si>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</si>
  <si>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</si>
  <si>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</si>
  <si>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</si>
  <si>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</si>
  <si>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</si>
  <si>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</si>
  <si>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</si>
  <si>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</si>
  <si>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</si>
  <si>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</si>
  <si>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</si>
  <si>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</si>
  <si>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</si>
  <si>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</si>
  <si>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</si>
  <si>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</si>
  <si>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</si>
  <si>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</si>
  <si>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</si>
  <si>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</si>
  <si>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</si>
  <si>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</si>
  <si>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</si>
  <si>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</si>
  <si>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</si>
  <si>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</si>
  <si>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</si>
  <si>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</si>
  <si>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</si>
  <si>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</si>
  <si>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</si>
  <si>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</si>
  <si>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</si>
  <si>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</si>
  <si>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</si>
  <si>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</si>
  <si>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</si>
  <si>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</si>
  <si>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</si>
  <si>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</si>
  <si>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</si>
  <si>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</si>
  <si>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</si>
  <si>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</si>
  <si>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</si>
  <si>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</si>
  <si>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</si>
  <si>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</si>
  <si>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</si>
  <si>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</si>
  <si>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</si>
  <si>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</si>
  <si>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</si>
  <si>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</si>
  <si>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</si>
  <si>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</si>
  <si>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</si>
  <si>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</si>
  <si>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</si>
  <si>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</si>
  <si>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</si>
  <si>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</si>
  <si>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</si>
  <si>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</si>
  <si>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</si>
  <si>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</si>
  <si>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</si>
  <si>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</si>
  <si>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</si>
  <si>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</si>
  <si>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</si>
  <si>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</si>
  <si>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</si>
  <si>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</si>
  <si>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</si>
  <si>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</si>
  <si>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</si>
  <si>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</si>
  <si>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</si>
  <si>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</si>
  <si>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</si>
  <si>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</si>
  <si>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</si>
  <si>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</si>
  <si>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</si>
  <si>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</si>
  <si>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</si>
  <si>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</si>
  <si>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</si>
  <si>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</si>
  <si>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</si>
  <si>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</si>
  <si>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</si>
  <si>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</si>
  <si>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</si>
  <si>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</si>
  <si>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</si>
  <si>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</si>
  <si>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</si>
  <si>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</si>
  <si>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</si>
  <si>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</si>
  <si>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</si>
  <si>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</si>
  <si>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</si>
  <si>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</si>
  <si>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</si>
  <si>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</si>
  <si>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</si>
  <si>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</si>
  <si>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</si>
  <si>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</si>
  <si>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</si>
  <si>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</si>
  <si>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</si>
  <si>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</si>
  <si>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</si>
  <si>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</si>
  <si>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</si>
  <si>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</si>
  <si>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</si>
  <si>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</si>
  <si>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</si>
  <si>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</si>
  <si>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</si>
  <si>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</si>
  <si>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</si>
  <si>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</si>
  <si>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</si>
  <si>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</si>
  <si>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</si>
  <si>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</si>
  <si>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</si>
  <si>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</si>
  <si>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</si>
  <si>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</si>
  <si>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</si>
  <si>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</si>
  <si>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</si>
  <si>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</si>
  <si>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</si>
  <si>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</si>
  <si>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</si>
  <si>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</si>
  <si>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</si>
  <si>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</si>
  <si>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</si>
  <si>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</si>
  <si>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</si>
  <si>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</si>
  <si>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</si>
  <si>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</si>
  <si>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</si>
  <si>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</si>
  <si>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</si>
  <si>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</si>
  <si>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</si>
  <si>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</si>
  <si>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</si>
  <si>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</si>
  <si>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</si>
  <si>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</si>
  <si>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</si>
  <si>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</si>
  <si>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</si>
  <si>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</si>
  <si>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</si>
  <si>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</si>
  <si>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</si>
  <si>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</si>
  <si>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</si>
  <si>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</si>
  <si>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</si>
  <si>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</si>
  <si>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</si>
  <si>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</si>
  <si>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</si>
  <si>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</si>
  <si>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</si>
  <si>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</si>
  <si>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</si>
  <si>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</si>
  <si>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</si>
  <si>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</si>
  <si>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</si>
  <si>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</si>
  <si>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</si>
  <si>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</si>
  <si>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</si>
  <si>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</si>
  <si>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</si>
  <si>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</si>
  <si>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</si>
  <si>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</si>
  <si>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</si>
  <si>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</si>
  <si>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</si>
  <si>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</si>
  <si>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</si>
  <si>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</si>
  <si>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</si>
  <si>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</si>
  <si>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</si>
  <si>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</si>
  <si>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</si>
  <si>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</si>
  <si>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</si>
  <si>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</si>
  <si>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</si>
  <si>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</si>
  <si>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</si>
  <si>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</si>
  <si>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</si>
  <si>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</si>
  <si>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</si>
  <si>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</si>
  <si>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</si>
  <si>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</si>
  <si>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</si>
  <si>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</si>
  <si>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</si>
  <si>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</si>
  <si>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</si>
  <si>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</si>
  <si>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</si>
  <si>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</si>
  <si>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</si>
  <si>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</si>
  <si>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</si>
  <si>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</si>
  <si>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</si>
  <si>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</si>
  <si>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</si>
  <si>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</si>
  <si>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</si>
  <si>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</si>
  <si>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</si>
  <si>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</si>
  <si>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</si>
  <si>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</si>
  <si>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</si>
  <si>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</si>
  <si>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</si>
  <si>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</si>
  <si>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</si>
  <si>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</si>
  <si>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</si>
  <si>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</si>
  <si>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</si>
  <si>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</si>
  <si>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</si>
  <si>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</si>
  <si>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</si>
  <si>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</si>
  <si>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</si>
  <si>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</si>
  <si>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</si>
  <si>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</si>
  <si>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</si>
  <si>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</si>
  <si>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</si>
  <si>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</si>
  <si>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</si>
  <si>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</si>
  <si>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</si>
  <si>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</si>
  <si>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</si>
  <si>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</si>
  <si>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</si>
  <si>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</si>
  <si>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</si>
  <si>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</si>
  <si>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</si>
  <si>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</si>
  <si>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</si>
  <si>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</si>
  <si>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</si>
  <si>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</si>
  <si>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</si>
  <si>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</si>
  <si>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</si>
  <si>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</si>
  <si>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</si>
  <si>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</si>
  <si>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</si>
  <si>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</si>
  <si>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</si>
  <si>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</si>
  <si>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</si>
  <si>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</si>
  <si>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</si>
  <si>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</si>
  <si>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</si>
  <si>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</si>
  <si>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</si>
  <si>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</si>
  <si>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</si>
  <si>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</si>
  <si>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</si>
  <si>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</si>
  <si>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</si>
  <si>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</si>
  <si>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</si>
  <si>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</si>
  <si>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</si>
  <si>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</si>
  <si>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</si>
  <si>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</si>
  <si>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</si>
  <si>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</si>
  <si>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</si>
  <si>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</si>
  <si>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</si>
  <si>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</si>
  <si>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</si>
  <si>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</si>
  <si>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</si>
  <si>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</si>
  <si>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</si>
  <si>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</si>
  <si>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</si>
  <si>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</si>
  <si>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</si>
  <si>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</si>
  <si>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</si>
  <si>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</si>
  <si>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</si>
  <si>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</si>
  <si>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</si>
  <si>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</si>
  <si>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</si>
  <si>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</si>
  <si>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</si>
  <si>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</si>
  <si>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</si>
  <si>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</si>
  <si>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</si>
  <si>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</si>
  <si>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</si>
  <si>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</si>
  <si>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</si>
  <si>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</si>
  <si>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</si>
  <si>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</si>
  <si>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</si>
  <si>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</si>
  <si>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</si>
  <si>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</si>
  <si>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</si>
  <si>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</si>
  <si>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</si>
  <si>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</si>
  <si>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</si>
  <si>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</si>
  <si>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</si>
  <si>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</si>
  <si>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</si>
  <si>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</si>
  <si>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</si>
  <si>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</si>
  <si>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</si>
  <si>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</si>
  <si>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</si>
  <si>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</si>
  <si>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</si>
  <si>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</si>
  <si>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</si>
  <si>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</si>
  <si>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</si>
  <si>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</si>
  <si>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</si>
  <si>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</si>
  <si>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</si>
  <si>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</si>
  <si>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</si>
  <si>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</si>
  <si>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</si>
  <si>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</si>
  <si>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</si>
  <si>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</si>
  <si>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</si>
  <si>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</si>
  <si>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</si>
  <si>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</si>
  <si>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</si>
  <si>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</si>
  <si>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</si>
  <si>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</si>
  <si>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</si>
  <si>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</si>
  <si>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</si>
  <si>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</si>
  <si>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</si>
  <si>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</si>
  <si>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</si>
  <si>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</si>
  <si>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</si>
  <si>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</si>
  <si>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</si>
  <si>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</si>
  <si>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</si>
  <si>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</si>
  <si>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</si>
  <si>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</si>
  <si>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</si>
  <si>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</si>
  <si>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</si>
  <si>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</si>
  <si>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</si>
  <si>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</si>
  <si>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</si>
  <si>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</si>
  <si>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</si>
  <si>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</si>
  <si>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</si>
  <si>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</si>
  <si>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</si>
  <si>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</si>
  <si>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</si>
  <si>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</si>
  <si>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</si>
  <si>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</si>
  <si>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</si>
  <si>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</si>
  <si>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</si>
  <si>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</si>
  <si>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</si>
  <si>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</si>
  <si>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</si>
  <si>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</si>
  <si>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</si>
  <si>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</si>
  <si>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</si>
  <si>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</si>
  <si>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</si>
  <si>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</si>
  <si>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</si>
  <si>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</si>
  <si>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</si>
  <si>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</si>
  <si>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</si>
  <si>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</si>
  <si>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</si>
  <si>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</si>
  <si>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</si>
  <si>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</si>
  <si>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</si>
  <si>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</si>
  <si>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</si>
  <si>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</si>
  <si>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</si>
  <si>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</si>
  <si>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</si>
  <si>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</si>
  <si>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</si>
  <si>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</si>
  <si>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</si>
  <si>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</si>
  <si>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</si>
  <si>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</si>
  <si>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</si>
  <si>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</si>
  <si>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</si>
  <si>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</si>
  <si>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</si>
  <si>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</si>
  <si>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</si>
  <si>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</si>
  <si>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</si>
  <si>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</si>
  <si>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</si>
  <si>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</si>
  <si>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</si>
  <si>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</si>
  <si>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</si>
  <si>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</si>
  <si>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</si>
  <si>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</si>
  <si>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</si>
  <si>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</si>
  <si>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</si>
  <si>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</si>
  <si>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</si>
  <si>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</si>
  <si>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</si>
  <si>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</si>
  <si>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</si>
  <si>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</si>
  <si>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</si>
  <si>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</si>
  <si>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</si>
  <si>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</si>
  <si>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</si>
  <si>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</si>
  <si>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</si>
  <si>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</si>
  <si>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</si>
  <si>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</si>
  <si>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</si>
  <si>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</si>
  <si>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</si>
  <si>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</si>
  <si>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</si>
  <si>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</si>
  <si>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</si>
  <si>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</si>
  <si>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</si>
  <si>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</si>
  <si>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</si>
  <si>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</si>
  <si>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</si>
  <si>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</si>
  <si>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</si>
  <si>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</si>
  <si>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</si>
  <si>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</si>
  <si>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</si>
  <si>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</si>
  <si>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</si>
  <si>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</si>
  <si>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</si>
  <si>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</si>
  <si>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</si>
  <si>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</si>
  <si>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</si>
  <si>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</si>
  <si>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</si>
  <si>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</si>
  <si>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</si>
  <si>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</si>
  <si>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</si>
  <si>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</si>
  <si>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</si>
  <si>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</si>
  <si>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</si>
  <si>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</si>
  <si>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</si>
  <si>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</si>
  <si>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</si>
  <si>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</si>
  <si>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</si>
  <si>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</si>
  <si>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</si>
  <si>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</si>
  <si>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</si>
  <si>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</si>
  <si>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</si>
  <si>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</si>
  <si>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</si>
  <si>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</si>
  <si>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</si>
  <si>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</si>
  <si>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</si>
  <si>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</si>
  <si>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</si>
  <si>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</si>
  <si>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</si>
  <si>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</si>
  <si>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</si>
  <si>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</si>
  <si>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</si>
  <si>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</si>
  <si>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</si>
  <si>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</si>
  <si>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</si>
  <si>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</si>
  <si>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</si>
  <si>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</si>
  <si>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</si>
  <si>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</si>
  <si>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</si>
  <si>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</si>
  <si>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</si>
  <si>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</si>
  <si>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</si>
  <si>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</si>
  <si>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</si>
  <si>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</si>
  <si>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</si>
  <si>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</si>
  <si>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</si>
  <si>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</si>
  <si>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</si>
  <si>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</si>
  <si>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</si>
  <si>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</si>
  <si>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</si>
  <si>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</si>
  <si>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</si>
  <si>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</si>
  <si>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</si>
  <si>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</si>
  <si>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</si>
  <si>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</si>
  <si>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</si>
  <si>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</si>
  <si>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</si>
  <si>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</si>
  <si>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</si>
  <si>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</si>
  <si>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</si>
  <si>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</si>
  <si>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</si>
  <si>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</si>
  <si>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</si>
  <si>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</si>
  <si>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</si>
  <si>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</si>
  <si>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</si>
  <si>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</si>
  <si>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</si>
  <si>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</si>
  <si>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</si>
  <si>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</si>
  <si>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</si>
  <si>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</si>
  <si>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</si>
  <si>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</si>
  <si>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</si>
  <si>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</si>
  <si>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</si>
  <si>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</si>
  <si>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</si>
  <si>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</si>
  <si>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</si>
  <si>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</si>
  <si>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</si>
  <si>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</si>
  <si>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</si>
  <si>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</si>
  <si>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</si>
  <si>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</si>
  <si>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</si>
  <si>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</si>
  <si>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</si>
  <si>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</si>
  <si>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</si>
  <si>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</si>
  <si>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</si>
  <si>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</si>
  <si>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</si>
  <si>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</si>
  <si>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</si>
  <si>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</si>
  <si>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</si>
  <si>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</si>
  <si>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</si>
  <si>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</si>
  <si>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</si>
  <si>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</si>
  <si>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</si>
  <si>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</si>
  <si>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</si>
  <si>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</si>
  <si>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</si>
  <si>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</si>
  <si>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</si>
  <si>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</si>
  <si>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</si>
  <si>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</si>
  <si>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</si>
  <si>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</si>
  <si>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</si>
  <si>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</si>
  <si>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</si>
  <si>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</si>
  <si>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</si>
  <si>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</si>
  <si>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</si>
  <si>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</si>
  <si>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</si>
  <si>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</si>
  <si>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</si>
  <si>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</si>
  <si>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</si>
  <si>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</si>
  <si>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</si>
  <si>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</si>
  <si>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</si>
  <si>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</si>
  <si>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</si>
  <si>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</si>
  <si>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</si>
  <si>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</si>
  <si>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</si>
  <si>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</si>
  <si>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</si>
  <si>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</si>
  <si>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</si>
  <si>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</si>
  <si>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</si>
  <si>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</si>
  <si>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</si>
  <si>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</si>
  <si>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</si>
  <si>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</si>
  <si>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</si>
  <si>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</si>
  <si>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</si>
  <si>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</si>
  <si>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</si>
  <si>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</si>
  <si>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</si>
  <si>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</si>
  <si>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</si>
  <si>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</si>
  <si>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</si>
  <si>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</si>
  <si>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</si>
  <si>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</si>
  <si>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</si>
  <si>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</si>
  <si>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</si>
  <si>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</si>
  <si>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</si>
  <si>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</si>
  <si>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</si>
  <si>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</si>
  <si>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</si>
  <si>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</si>
  <si>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</si>
  <si>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</si>
  <si>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</si>
  <si>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</si>
  <si>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</si>
  <si>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</si>
  <si>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</si>
  <si>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</si>
  <si>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</si>
  <si>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</si>
  <si>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</si>
  <si>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</si>
  <si>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</si>
  <si>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</si>
  <si>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</si>
  <si>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</si>
  <si>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</si>
  <si>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</si>
  <si>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</si>
  <si>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</si>
  <si>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</si>
  <si>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</si>
  <si>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</si>
  <si>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</si>
  <si>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</si>
  <si>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</si>
  <si>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</si>
  <si>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</si>
  <si>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</si>
  <si>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</si>
  <si>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</si>
  <si>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</si>
  <si>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</si>
  <si>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</si>
  <si>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</si>
  <si>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</si>
  <si>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</si>
  <si>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</si>
  <si>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</si>
  <si>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</si>
  <si>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</si>
  <si>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</si>
  <si>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</si>
  <si>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</si>
  <si>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</si>
  <si>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</si>
  <si>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</si>
  <si>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</si>
  <si>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</si>
  <si>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</si>
  <si>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</si>
  <si>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</si>
  <si>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</si>
  <si>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</si>
  <si>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</si>
  <si>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</si>
  <si>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</si>
  <si>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</si>
  <si>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</si>
  <si>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</si>
  <si>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</si>
  <si>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</si>
  <si>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</si>
  <si>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</si>
  <si>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</si>
  <si>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</si>
  <si>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</si>
  <si>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</si>
  <si>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</si>
  <si>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</si>
  <si>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</si>
  <si>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</si>
  <si>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</si>
  <si>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</si>
  <si>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</si>
  <si>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</si>
  <si>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</si>
  <si>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</si>
  <si>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</si>
  <si>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</si>
  <si>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</si>
  <si>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</si>
  <si>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</si>
  <si>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</si>
  <si>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</si>
  <si>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</si>
  <si>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</si>
  <si>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</si>
  <si>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</si>
  <si>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</si>
  <si>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</si>
  <si>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</si>
  <si>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</si>
  <si>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</si>
  <si>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</si>
  <si>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</si>
  <si>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</si>
  <si>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</si>
  <si>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</si>
  <si>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</si>
  <si>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</si>
  <si>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</si>
  <si>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</si>
  <si>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</si>
  <si>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</si>
  <si>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</si>
  <si>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</si>
  <si>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</si>
  <si>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</si>
  <si>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</si>
  <si>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</si>
  <si>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</si>
  <si>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</si>
  <si>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</si>
  <si>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</si>
  <si>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</si>
  <si>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</si>
  <si>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</si>
  <si>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</si>
  <si>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</si>
  <si>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</si>
  <si>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</si>
  <si>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</si>
  <si>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</si>
  <si>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</si>
  <si>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</si>
  <si>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</si>
  <si>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</si>
  <si>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</si>
  <si>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</si>
  <si>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</si>
  <si>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</si>
  <si>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</si>
  <si>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</si>
  <si>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</si>
  <si>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</si>
  <si>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</si>
  <si>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</si>
  <si>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</si>
  <si>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</si>
  <si>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</si>
  <si>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</si>
  <si>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</si>
  <si>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</si>
  <si>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</si>
  <si>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</si>
  <si>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</si>
  <si>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</si>
  <si>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</si>
  <si>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</si>
  <si>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</si>
  <si>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</si>
  <si>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</si>
  <si>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</si>
  <si>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</si>
  <si>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</si>
  <si>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</si>
  <si>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</si>
  <si>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</si>
  <si>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</si>
  <si>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</si>
  <si>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</si>
  <si>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</si>
  <si>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</si>
  <si>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</si>
  <si>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</si>
  <si>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</si>
  <si>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</si>
  <si>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</si>
  <si>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</si>
  <si>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</si>
  <si>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</si>
  <si>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</si>
  <si>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</si>
  <si>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</si>
  <si>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</si>
  <si>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</si>
  <si>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</si>
  <si>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</si>
  <si>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</si>
  <si>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</si>
  <si>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</si>
  <si>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</si>
  <si>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</si>
  <si>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</si>
  <si>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</si>
  <si>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</si>
  <si>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</si>
  <si>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</si>
  <si>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</si>
  <si>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</si>
  <si>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</si>
  <si>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</si>
  <si>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</si>
  <si>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</si>
  <si>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</si>
  <si>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</si>
  <si>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</si>
  <si>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</si>
  <si>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</si>
  <si>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</si>
  <si>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</si>
  <si>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</si>
  <si>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</si>
  <si>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</si>
  <si>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</si>
  <si>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</si>
  <si>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</si>
  <si>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</si>
  <si>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</si>
  <si>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</si>
  <si>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</si>
  <si>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</si>
  <si>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</si>
  <si>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</si>
  <si>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</si>
  <si>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</si>
  <si>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</si>
  <si>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</si>
  <si>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</si>
  <si>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</si>
  <si>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</si>
  <si>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</si>
  <si>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</si>
  <si>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</si>
  <si>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</si>
  <si>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</si>
  <si>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</si>
  <si>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</si>
  <si>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</si>
  <si>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</si>
  <si>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</si>
  <si>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</si>
  <si>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</si>
  <si>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</si>
  <si>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</si>
  <si>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</si>
  <si>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</si>
  <si>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</si>
  <si>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</si>
  <si>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</si>
  <si>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</si>
  <si>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</si>
  <si>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</si>
  <si>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</si>
  <si>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</si>
  <si>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</si>
  <si>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</si>
  <si>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</si>
  <si>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</si>
  <si>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</si>
  <si>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</si>
  <si>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</si>
  <si>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</si>
  <si>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</si>
  <si>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</si>
  <si>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</si>
  <si>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</si>
  <si>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</si>
  <si>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</si>
  <si>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</si>
  <si>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</si>
  <si>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</si>
  <si>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</si>
  <si>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</si>
  <si>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</si>
  <si>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</si>
  <si>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</si>
  <si>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</si>
  <si>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</si>
  <si>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</si>
  <si>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</si>
  <si>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</si>
  <si>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</si>
  <si>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</si>
  <si>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</si>
  <si>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</si>
  <si>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</si>
  <si>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</si>
  <si>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</si>
  <si>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</si>
  <si>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</si>
  <si>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</si>
  <si>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</si>
  <si>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</si>
  <si>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</si>
  <si>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</si>
  <si>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</si>
  <si>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</si>
  <si>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</si>
  <si>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</si>
  <si>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</si>
  <si>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</si>
  <si>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</si>
  <si>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</si>
  <si>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</si>
  <si>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</si>
  <si>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</si>
  <si>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</si>
  <si>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</si>
  <si>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</si>
  <si>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</si>
  <si>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</si>
  <si>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</si>
  <si>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</si>
  <si>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</si>
  <si>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</si>
  <si>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</si>
  <si>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</si>
  <si>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</si>
  <si>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</si>
  <si>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</si>
  <si>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</si>
  <si>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</si>
  <si>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</si>
  <si>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</si>
  <si>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</si>
  <si>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</si>
  <si>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</si>
  <si>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</si>
  <si>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</si>
  <si>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</si>
  <si>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</si>
  <si>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</si>
  <si>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</si>
  <si>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</si>
  <si>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</si>
  <si>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</si>
  <si>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</si>
  <si>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</si>
  <si>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</si>
  <si>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</si>
  <si>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</si>
  <si>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</si>
  <si>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</si>
  <si>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</si>
  <si>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</si>
  <si>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</si>
  <si>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</si>
  <si>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</si>
  <si>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</si>
  <si>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</si>
  <si>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</si>
  <si>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</si>
  <si>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</si>
  <si>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</si>
  <si>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</si>
  <si>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</si>
  <si>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</si>
  <si>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</si>
  <si>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</si>
  <si>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</si>
  <si>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</si>
  <si>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</si>
  <si>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</si>
  <si>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</si>
  <si>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</si>
  <si>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</si>
  <si>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</si>
  <si>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</si>
  <si>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</si>
  <si>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</si>
  <si>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</si>
  <si>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</si>
  <si>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</si>
  <si>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</si>
  <si>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</si>
  <si>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</si>
  <si>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</si>
  <si>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</si>
  <si>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</si>
  <si>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</si>
  <si>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</si>
  <si>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</si>
  <si>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</si>
  <si>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</si>
  <si>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</si>
  <si>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</si>
  <si>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</si>
  <si>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</si>
  <si>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</si>
  <si>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</si>
  <si>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</si>
  <si>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</si>
  <si>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</si>
  <si>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</si>
  <si>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</si>
  <si>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</si>
  <si>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</si>
  <si>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</si>
  <si>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</si>
  <si>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</si>
  <si>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</si>
  <si>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</si>
  <si>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</si>
  <si>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</si>
  <si>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</si>
  <si>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</si>
  <si>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</si>
  <si>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</si>
  <si>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</si>
  <si>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</si>
  <si>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</si>
  <si>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</si>
  <si>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</si>
  <si>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</si>
  <si>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</si>
  <si>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</si>
  <si>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</si>
  <si>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</si>
  <si>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</si>
  <si>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</si>
  <si>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</si>
  <si>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</si>
  <si>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</si>
  <si>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</si>
  <si>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</si>
  <si>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</si>
  <si>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</si>
  <si>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</si>
  <si>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</si>
  <si>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</si>
  <si>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</si>
  <si>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</si>
  <si>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</si>
  <si>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</si>
  <si>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</si>
  <si>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</si>
  <si>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</si>
  <si>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</si>
  <si>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</si>
  <si>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</si>
  <si>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</si>
  <si>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</si>
  <si>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</si>
  <si>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</si>
  <si>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</si>
  <si>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</si>
  <si>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</si>
  <si>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</si>
  <si>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</si>
  <si>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</si>
  <si>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</si>
  <si>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</si>
  <si>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</si>
  <si>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</si>
  <si>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</si>
  <si>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</si>
  <si>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</si>
  <si>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</si>
  <si>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</si>
  <si>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</si>
  <si>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</si>
  <si>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</si>
  <si>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</si>
  <si>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</si>
  <si>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</si>
  <si>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</si>
  <si>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</si>
  <si>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</si>
  <si>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</si>
  <si>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</si>
  <si>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</si>
  <si>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</si>
  <si>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</si>
  <si>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</si>
  <si>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</si>
  <si>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</si>
  <si>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</si>
  <si>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</si>
  <si>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</si>
  <si>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</si>
  <si>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</si>
  <si>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</si>
  <si>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</si>
  <si>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</si>
  <si>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</si>
  <si>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</si>
  <si>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</si>
  <si>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</si>
  <si>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</si>
  <si>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</si>
  <si>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</si>
  <si>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</si>
  <si>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</si>
  <si>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</si>
  <si>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</si>
  <si>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</si>
  <si>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</si>
  <si>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</si>
  <si>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</si>
  <si>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</si>
  <si>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</si>
  <si>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</si>
  <si>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</si>
  <si>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</si>
  <si>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</si>
  <si>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</si>
  <si>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</si>
  <si>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</si>
  <si>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</si>
  <si>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</si>
  <si>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</si>
  <si>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</si>
  <si>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</si>
  <si>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</si>
  <si>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</si>
  <si>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</si>
  <si>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</si>
  <si>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</si>
  <si>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</si>
  <si>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</si>
  <si>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</si>
  <si>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</si>
  <si>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</si>
  <si>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</si>
  <si>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</si>
  <si>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</si>
  <si>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</si>
  <si>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</si>
  <si>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</si>
  <si>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</si>
  <si>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</si>
  <si>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</si>
  <si>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</si>
  <si>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</si>
  <si>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</si>
  <si>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</si>
  <si>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</si>
  <si>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</si>
  <si>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</si>
  <si>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</si>
  <si>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</si>
  <si>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</si>
  <si>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</si>
  <si>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</si>
  <si>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</si>
  <si>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</si>
  <si>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</si>
  <si>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</si>
  <si>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</si>
  <si>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</si>
  <si>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</si>
  <si>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</si>
  <si>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</si>
  <si>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</si>
  <si>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</si>
  <si>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</si>
  <si>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</si>
  <si>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</si>
  <si>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</si>
  <si>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</si>
  <si>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</si>
  <si>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</si>
  <si>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</si>
  <si>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</si>
  <si>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</si>
  <si>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</si>
  <si>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</si>
  <si>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</si>
  <si>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</si>
  <si>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</si>
  <si>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</si>
  <si>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</si>
  <si>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</si>
  <si>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</si>
  <si>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</si>
  <si>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</si>
  <si>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</si>
  <si>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</si>
  <si>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</si>
  <si>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</si>
  <si>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</si>
  <si>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</si>
  <si>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</si>
  <si>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</si>
  <si>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</si>
  <si>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</si>
  <si>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</si>
  <si>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</si>
  <si>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</si>
  <si>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</si>
  <si>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</si>
  <si>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</si>
  <si>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</si>
  <si>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</si>
  <si>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</si>
  <si>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</si>
  <si>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</si>
  <si>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</si>
  <si>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</si>
  <si>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</si>
  <si>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</si>
  <si>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</si>
  <si>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</si>
  <si>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</si>
  <si>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</si>
  <si>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</si>
  <si>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</si>
  <si>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</si>
  <si>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</si>
  <si>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</si>
  <si>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</si>
  <si>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</si>
  <si>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</si>
  <si>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</si>
  <si>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</si>
  <si>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</si>
  <si>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</si>
  <si>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</si>
  <si>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</si>
  <si>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</si>
  <si>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</si>
  <si>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</si>
  <si>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</si>
  <si>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</si>
  <si>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</si>
  <si>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</si>
  <si>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</si>
  <si>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</si>
  <si>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</si>
  <si>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</si>
  <si>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</si>
  <si>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</si>
  <si>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</si>
  <si>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</si>
  <si>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</si>
  <si>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</si>
  <si>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</si>
  <si>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</si>
  <si>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</si>
  <si>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</si>
  <si>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</si>
  <si>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</si>
  <si>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</si>
  <si>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</si>
  <si>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</si>
  <si>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</si>
  <si>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</si>
  <si>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</si>
  <si>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</si>
  <si>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</si>
  <si>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</si>
  <si>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</si>
  <si>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</si>
  <si>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</si>
  <si>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</si>
  <si>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</si>
  <si>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</si>
  <si>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</si>
  <si>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</si>
  <si>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</si>
  <si>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</si>
  <si>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</si>
  <si>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</si>
  <si>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</si>
  <si>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</si>
  <si>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</si>
  <si>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</si>
  <si>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</si>
  <si>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</si>
  <si>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</si>
  <si>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</si>
  <si>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</si>
  <si>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</si>
  <si>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</si>
  <si>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</si>
  <si>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</si>
  <si>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</si>
  <si>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</si>
  <si>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</si>
  <si>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</si>
  <si>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</si>
  <si>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</si>
  <si>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</si>
  <si>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</si>
  <si>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</si>
  <si>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</si>
  <si>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</si>
  <si>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</si>
  <si>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</si>
  <si>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</si>
  <si>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</si>
  <si>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</si>
  <si>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</si>
  <si>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</si>
  <si>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</si>
  <si>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</si>
  <si>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</si>
  <si>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</si>
  <si>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</si>
  <si>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</si>
  <si>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</si>
  <si>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</si>
  <si>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</si>
  <si>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</si>
  <si>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</si>
  <si>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</si>
  <si>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</si>
  <si>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</si>
  <si>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</si>
  <si>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</si>
  <si>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</si>
  <si>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</si>
  <si>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</si>
  <si>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</si>
  <si>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</si>
  <si>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</si>
  <si>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</si>
  <si>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</si>
  <si>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</si>
  <si>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</si>
  <si>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</si>
  <si>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</si>
  <si>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</si>
  <si>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</si>
  <si>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</si>
  <si>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</si>
  <si>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</si>
  <si>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</si>
  <si>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</si>
  <si>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</si>
  <si>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</si>
  <si>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</si>
  <si>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</si>
  <si>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</si>
  <si>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</si>
  <si>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</si>
  <si>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</si>
  <si>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</si>
  <si>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</si>
  <si>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</si>
  <si>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</si>
  <si>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</si>
  <si>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</si>
  <si>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</si>
  <si>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</si>
  <si>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</si>
  <si>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</si>
  <si>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</si>
  <si>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</si>
  <si>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</si>
  <si>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</si>
  <si>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</si>
  <si>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</si>
  <si>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</si>
  <si>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</si>
  <si>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</si>
  <si>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</si>
  <si>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</si>
  <si>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</si>
  <si>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</si>
  <si>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</si>
  <si>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</si>
  <si>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</si>
  <si>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</si>
  <si>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</si>
  <si>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</si>
  <si>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</si>
  <si>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</si>
  <si>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</si>
  <si>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</si>
  <si>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</si>
  <si>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</si>
  <si>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</si>
  <si>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</si>
  <si>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</si>
  <si>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</si>
  <si>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</si>
  <si>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</si>
  <si>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</si>
  <si>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</si>
  <si>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</si>
  <si>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</si>
  <si>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</si>
  <si>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</si>
  <si>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</si>
  <si>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</si>
  <si>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</si>
  <si>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</si>
  <si>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</si>
  <si>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</si>
  <si>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</si>
  <si>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</si>
  <si>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</si>
  <si>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</si>
  <si>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</si>
  <si>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</si>
  <si>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</si>
  <si>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</si>
  <si>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</si>
  <si>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</si>
  <si>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</si>
  <si>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</si>
  <si>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</si>
  <si>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</si>
  <si>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</si>
  <si>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</si>
  <si>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</si>
  <si>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</si>
  <si>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</si>
  <si>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</si>
  <si>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</si>
  <si>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</si>
  <si>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</si>
  <si>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</si>
  <si>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</si>
  <si>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</si>
  <si>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</si>
  <si>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</si>
  <si>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</si>
  <si>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</si>
  <si>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</si>
  <si>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</si>
  <si>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</si>
  <si>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</si>
  <si>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</si>
  <si>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</si>
  <si>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</si>
  <si>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</si>
  <si>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</si>
  <si>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</si>
  <si>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</si>
  <si>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</si>
  <si>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</si>
  <si>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</si>
  <si>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</si>
  <si>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</si>
  <si>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</si>
  <si>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</si>
  <si>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</si>
  <si>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</si>
  <si>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</si>
  <si>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</si>
  <si>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</si>
  <si>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</si>
  <si>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</si>
  <si>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</si>
  <si>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</si>
  <si>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</si>
  <si>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</si>
  <si>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</si>
  <si>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</si>
  <si>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</si>
  <si>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</si>
  <si>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</si>
  <si>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</si>
  <si>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</si>
  <si>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</si>
  <si>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</si>
  <si>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</si>
  <si>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</si>
  <si>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</si>
  <si>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</si>
  <si>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</si>
  <si>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</si>
  <si>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</si>
  <si>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</si>
  <si>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</si>
  <si>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</si>
  <si>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</si>
  <si>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</si>
  <si>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</si>
  <si>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</si>
  <si>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</si>
  <si>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</si>
  <si>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</si>
  <si>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</si>
  <si>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</si>
  <si>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</si>
  <si>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</si>
  <si>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</si>
  <si>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</si>
  <si>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</si>
  <si>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</si>
  <si>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</si>
  <si>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</si>
  <si>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</si>
  <si>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</si>
  <si>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</si>
  <si>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</si>
  <si>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</si>
  <si>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</si>
  <si>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</si>
  <si>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</si>
  <si>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</si>
  <si>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</si>
  <si>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</si>
  <si>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</si>
  <si>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</si>
  <si>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</si>
  <si>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</si>
  <si>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</si>
  <si>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</si>
  <si>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</si>
  <si>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</si>
  <si>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</si>
  <si>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</si>
  <si>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</si>
  <si>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</si>
  <si>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</si>
  <si>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</si>
  <si>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</si>
  <si>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</si>
  <si>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</si>
  <si>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</si>
  <si>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</si>
  <si>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</si>
  <si>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</si>
  <si>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</si>
  <si>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</si>
  <si>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</si>
  <si>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</si>
  <si>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</si>
  <si>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</si>
  <si>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</si>
  <si>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</si>
  <si>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</si>
  <si>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</si>
  <si>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</si>
  <si>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</si>
  <si>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</si>
  <si>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</si>
  <si>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</si>
  <si>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</si>
  <si>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</si>
  <si>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</si>
  <si>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</si>
  <si>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</si>
  <si>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</si>
  <si>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</si>
  <si>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</si>
  <si>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</si>
  <si>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</si>
  <si>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</si>
  <si>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</si>
  <si>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</si>
  <si>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</si>
  <si>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</si>
  <si>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</si>
  <si>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</si>
  <si>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</si>
  <si>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</si>
  <si>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</si>
  <si>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</si>
  <si>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</si>
  <si>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</si>
  <si>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</si>
  <si>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</si>
  <si>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</si>
  <si>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</si>
  <si>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</si>
  <si>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</si>
  <si>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</si>
  <si>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</si>
  <si>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</si>
  <si>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</si>
  <si>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</si>
  <si>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</si>
  <si>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</si>
  <si>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</si>
  <si>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</si>
  <si>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</si>
  <si>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</si>
  <si>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</si>
  <si>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</si>
  <si>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</si>
  <si>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</si>
  <si>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</si>
  <si>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</si>
  <si>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</si>
  <si>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</si>
  <si>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</si>
  <si>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</si>
  <si>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</si>
  <si>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</si>
  <si>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</si>
  <si>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</si>
  <si>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</si>
  <si>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</si>
  <si>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</si>
  <si>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</si>
  <si>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</si>
  <si>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</si>
  <si>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</si>
  <si>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</si>
  <si>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</si>
  <si>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</si>
  <si>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</si>
  <si>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</si>
  <si>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</si>
  <si>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</si>
  <si>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</si>
  <si>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</si>
  <si>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</si>
  <si>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</si>
  <si>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</si>
  <si>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</si>
  <si>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</si>
  <si>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</si>
  <si>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</si>
  <si>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</si>
  <si>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</si>
  <si>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</si>
  <si>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</si>
  <si>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</si>
  <si>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</si>
  <si>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</si>
  <si>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</si>
  <si>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</si>
  <si>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</si>
  <si>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</si>
  <si>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</si>
  <si>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</si>
  <si>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</si>
  <si>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</si>
  <si>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</si>
  <si>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</si>
  <si>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</si>
  <si>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</si>
  <si>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</si>
  <si>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</si>
  <si>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</si>
  <si>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</si>
  <si>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</si>
  <si>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</si>
  <si>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</si>
  <si>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</si>
  <si>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</si>
  <si>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</si>
  <si>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</si>
  <si>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</si>
  <si>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</si>
  <si>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</si>
  <si>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</si>
  <si>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</si>
  <si>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</si>
  <si>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</si>
  <si>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</si>
  <si>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</si>
  <si>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</si>
  <si>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</si>
  <si>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</si>
  <si>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</si>
  <si>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</si>
  <si>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</si>
  <si>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</si>
  <si>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</si>
  <si>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</si>
  <si>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</si>
  <si>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</si>
  <si>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</si>
  <si>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</si>
  <si>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</si>
  <si>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</si>
  <si>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</si>
  <si>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</si>
  <si>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</si>
  <si>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</si>
  <si>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</si>
  <si>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</si>
  <si>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</si>
  <si>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</si>
  <si>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</si>
  <si>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</si>
  <si>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</si>
  <si>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</si>
  <si>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</si>
  <si>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</si>
  <si>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</si>
  <si>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</si>
  <si>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</si>
  <si>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</si>
  <si>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</si>
  <si>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</si>
  <si>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</si>
  <si>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</si>
  <si>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</si>
  <si>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</si>
  <si>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</si>
  <si>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</si>
  <si>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</si>
  <si>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</si>
  <si>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</si>
  <si>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</si>
  <si>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</si>
  <si>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</si>
  <si>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</si>
  <si>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</si>
  <si>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</si>
  <si>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</si>
  <si>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</si>
  <si>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</si>
  <si>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</si>
  <si>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</si>
  <si>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</si>
  <si>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</si>
  <si>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</si>
  <si>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</si>
  <si>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</si>
  <si>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</si>
  <si>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</si>
  <si>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</si>
  <si>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</si>
  <si>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</si>
  <si>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</si>
  <si>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</si>
  <si>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</si>
  <si>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</si>
  <si>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</si>
  <si>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</si>
  <si>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</si>
  <si>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</si>
  <si>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</si>
  <si>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</si>
  <si>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</si>
  <si>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</si>
  <si>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</si>
  <si>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</si>
  <si>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</si>
  <si>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</si>
  <si>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</si>
  <si>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</si>
  <si>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</si>
  <si>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</si>
  <si>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</si>
  <si>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</si>
  <si>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</si>
  <si>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</si>
  <si>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</si>
  <si>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</si>
  <si>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</si>
  <si>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</si>
  <si>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</si>
  <si>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</si>
  <si>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</si>
  <si>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</si>
  <si>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</si>
  <si>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</si>
  <si>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</si>
  <si>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</si>
  <si>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</si>
  <si>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</si>
  <si>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</si>
  <si>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</si>
  <si>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</si>
  <si>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</si>
  <si>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</si>
  <si>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</si>
  <si>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</si>
  <si>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</si>
  <si>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</si>
  <si>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</si>
  <si>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</si>
  <si>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</si>
  <si>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</si>
  <si>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</si>
  <si>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</si>
  <si>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</si>
  <si>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</si>
  <si>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</si>
  <si>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</si>
  <si>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</si>
  <si>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</si>
  <si>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</si>
  <si>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</si>
  <si>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</si>
  <si>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</si>
  <si>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</si>
  <si>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</si>
  <si>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</si>
  <si>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</si>
  <si>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</si>
  <si>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</si>
  <si>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</si>
  <si>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</si>
  <si>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</si>
  <si>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</si>
  <si>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</si>
  <si>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</si>
  <si>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</si>
  <si>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</si>
  <si>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</si>
  <si>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</si>
  <si>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</si>
  <si>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</si>
  <si>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</si>
  <si>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</si>
  <si>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</si>
  <si>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</si>
  <si>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</si>
  <si>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</si>
  <si>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</si>
  <si>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</si>
  <si>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</si>
  <si>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</si>
  <si>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</si>
  <si>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</si>
  <si>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</si>
  <si>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</si>
  <si>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</si>
  <si>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</si>
  <si>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</si>
  <si>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</si>
  <si>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</si>
  <si>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</si>
  <si>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</si>
  <si>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</si>
  <si>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</si>
  <si>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</si>
  <si>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</si>
  <si>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</si>
  <si>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</si>
  <si>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</si>
  <si>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</si>
  <si>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</si>
  <si>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</si>
  <si>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</si>
  <si>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</si>
  <si>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</si>
  <si>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</si>
  <si>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</si>
  <si>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</si>
  <si>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</si>
  <si>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</si>
  <si>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</si>
  <si>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</si>
  <si>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</si>
  <si>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</si>
  <si>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</si>
  <si>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</si>
  <si>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</si>
  <si>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</si>
  <si>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</si>
  <si>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</si>
  <si>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</si>
  <si>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</si>
  <si>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</si>
  <si>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</si>
  <si>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</si>
  <si>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</si>
  <si>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</si>
  <si>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</si>
  <si>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</si>
  <si>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</si>
  <si>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</si>
  <si>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</si>
  <si>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</si>
  <si>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</si>
  <si>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</si>
  <si>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</si>
  <si>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</si>
  <si>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</si>
  <si>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</si>
  <si>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</si>
  <si>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</si>
  <si>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</si>
  <si>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</si>
  <si>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</si>
  <si>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</si>
  <si>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</si>
  <si>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</si>
  <si>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</si>
  <si>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</si>
  <si>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</si>
  <si>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</si>
  <si>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</si>
  <si>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</si>
  <si>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</si>
  <si>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</si>
  <si>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</si>
  <si>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</si>
  <si>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</si>
  <si>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</si>
  <si>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</si>
  <si>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</si>
  <si>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</si>
  <si>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</si>
  <si>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</si>
  <si>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</si>
  <si>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</si>
  <si>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</si>
  <si>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</si>
  <si>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</si>
  <si>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</si>
  <si>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</si>
  <si>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</si>
  <si>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</si>
  <si>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</si>
  <si>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</si>
  <si>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</si>
  <si>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</si>
  <si>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</si>
  <si>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</si>
  <si>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</si>
  <si>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</si>
  <si>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</si>
  <si>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</si>
  <si>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</si>
  <si>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</si>
  <si>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</si>
  <si>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</si>
  <si>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</si>
  <si>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</si>
  <si>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</si>
  <si>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</si>
  <si>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</si>
  <si>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</si>
  <si>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</si>
  <si>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</si>
  <si>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</si>
  <si>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</si>
  <si>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</si>
  <si>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</si>
  <si>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</si>
  <si>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</si>
  <si>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</si>
  <si>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</si>
  <si>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</si>
  <si>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</si>
  <si>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</si>
  <si>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</si>
  <si>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</si>
  <si>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</si>
  <si>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</si>
  <si>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</si>
  <si>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</si>
  <si>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</si>
  <si>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</si>
  <si>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</si>
  <si>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</si>
  <si>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</si>
  <si>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</si>
  <si>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</si>
  <si>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</si>
  <si>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</si>
  <si>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</si>
  <si>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</si>
  <si>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</si>
  <si>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</si>
  <si>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</si>
  <si>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</si>
  <si>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</si>
  <si>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</si>
  <si>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</si>
  <si>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</si>
  <si>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</si>
  <si>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</si>
  <si>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</si>
  <si>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</si>
  <si>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</si>
  <si>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</si>
  <si>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</si>
  <si>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</si>
  <si>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</si>
  <si>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</si>
  <si>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</si>
  <si>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</si>
  <si>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</si>
  <si>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</si>
  <si>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</si>
  <si>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</si>
  <si>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</si>
  <si>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</si>
  <si>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</si>
  <si>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</si>
  <si>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</si>
  <si>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</si>
  <si>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</si>
  <si>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</si>
  <si>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</si>
  <si>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</si>
  <si>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</si>
  <si>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</si>
  <si>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</si>
  <si>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</si>
  <si>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</si>
  <si>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</si>
  <si>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</si>
  <si>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</si>
  <si>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</si>
  <si>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</si>
  <si>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</si>
  <si>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</si>
  <si>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</si>
  <si>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</si>
  <si>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</si>
  <si>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</si>
  <si>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</si>
  <si>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</si>
  <si>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</si>
  <si>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</si>
  <si>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</si>
  <si>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</si>
  <si>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</si>
  <si>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</si>
  <si>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</si>
  <si>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</si>
  <si>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</si>
  <si>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</si>
  <si>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</si>
  <si>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</si>
  <si>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</si>
  <si>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</si>
  <si>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</si>
  <si>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</si>
  <si>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</si>
  <si>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</si>
  <si>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</si>
  <si>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</si>
  <si>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</si>
  <si>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</si>
  <si>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</si>
  <si>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</si>
  <si>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</si>
  <si>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</si>
  <si>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</si>
  <si>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</si>
  <si>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</si>
  <si>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</si>
  <si>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</si>
  <si>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</si>
  <si>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</si>
  <si>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</si>
  <si>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</si>
  <si>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</si>
  <si>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</si>
  <si>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</si>
  <si>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</si>
  <si>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</si>
  <si>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</si>
  <si>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</si>
  <si>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</si>
  <si>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</si>
  <si>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</si>
  <si>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</si>
  <si>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</si>
  <si>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</si>
  <si>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</si>
  <si>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</si>
  <si>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</si>
  <si>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</si>
  <si>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</si>
  <si>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</si>
  <si>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</si>
  <si>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</si>
  <si>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</si>
  <si>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</si>
  <si>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</si>
  <si>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</si>
  <si>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</si>
  <si>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</si>
  <si>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</si>
  <si>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</si>
  <si>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</si>
  <si>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</si>
  <si>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</si>
  <si>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</si>
  <si>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</si>
  <si>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</si>
  <si>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</si>
  <si>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</si>
  <si>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</si>
  <si>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</si>
  <si>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</si>
  <si>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</si>
  <si>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</si>
  <si>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</si>
  <si>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</si>
  <si>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</si>
  <si>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</si>
  <si>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</si>
  <si>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</si>
  <si>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</si>
  <si>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</si>
  <si>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</si>
  <si>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</si>
  <si>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</si>
  <si>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</si>
  <si>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</si>
  <si>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</si>
  <si>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</si>
  <si>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</si>
  <si>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</si>
  <si>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</si>
  <si>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</si>
  <si>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</si>
  <si>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</si>
  <si>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</si>
  <si>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</si>
  <si>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</si>
  <si>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</si>
  <si>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</si>
  <si>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</si>
  <si>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</si>
  <si>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</si>
  <si>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</si>
  <si>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</si>
  <si>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</si>
  <si>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</si>
  <si>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</si>
  <si>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</si>
  <si>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</si>
  <si>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</si>
  <si>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</si>
  <si>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</si>
  <si>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</si>
  <si>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</si>
  <si>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</si>
  <si>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</si>
  <si>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</si>
  <si>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</si>
  <si>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</si>
  <si>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</si>
  <si>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</si>
  <si>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</si>
  <si>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</si>
  <si>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</si>
  <si>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</si>
  <si>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</si>
  <si>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</si>
  <si>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</si>
  <si>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</si>
  <si>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</si>
  <si>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</si>
  <si>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</si>
  <si>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</si>
  <si>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</si>
  <si>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</si>
  <si>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</si>
  <si>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</si>
  <si>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</si>
  <si>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</si>
  <si>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</si>
  <si>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</si>
  <si>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</si>
  <si>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</si>
  <si>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</si>
  <si>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</si>
  <si>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</si>
  <si>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</si>
  <si>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</si>
  <si>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</si>
  <si>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</si>
  <si>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</si>
  <si>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</si>
  <si>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</si>
  <si>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</si>
  <si>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</si>
  <si>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</si>
  <si>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</si>
  <si>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</si>
  <si>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</si>
  <si>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</si>
  <si>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</si>
  <si>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</si>
  <si>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</si>
  <si>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</si>
  <si>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</si>
  <si>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</si>
  <si>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</si>
  <si>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</si>
  <si>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</si>
  <si>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</si>
  <si>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</si>
  <si>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</si>
  <si>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</si>
  <si>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</si>
  <si>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</si>
  <si>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</si>
  <si>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</si>
  <si>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</si>
  <si>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</si>
  <si>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</si>
  <si>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</si>
  <si>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</si>
  <si>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</si>
  <si>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</si>
  <si>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</si>
  <si>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</si>
  <si>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</si>
  <si>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</si>
  <si>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</si>
  <si>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</si>
  <si>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</si>
  <si>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</si>
  <si>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</si>
  <si>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</si>
  <si>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</si>
  <si>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</si>
  <si>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</si>
  <si>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</si>
  <si>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</si>
  <si>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</si>
  <si>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</si>
  <si>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</si>
  <si>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</si>
  <si>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</si>
  <si>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</si>
  <si>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</si>
  <si>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</si>
  <si>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</si>
  <si>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</si>
  <si>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</si>
  <si>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</si>
  <si>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</si>
  <si>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</si>
  <si>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</si>
  <si>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</si>
  <si>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</si>
  <si>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</si>
  <si>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</si>
  <si>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</si>
  <si>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</si>
  <si>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</si>
  <si>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</si>
  <si>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</si>
  <si>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</si>
  <si>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</si>
  <si>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</si>
  <si>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</si>
  <si>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</si>
  <si>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</si>
  <si>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</si>
  <si>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</si>
  <si>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</si>
  <si>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</si>
  <si>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</si>
  <si>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</si>
  <si>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</si>
  <si>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</si>
  <si>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</si>
  <si>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</si>
  <si>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</si>
  <si>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</si>
  <si>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</si>
  <si>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</si>
  <si>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</si>
  <si>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</si>
  <si>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</si>
  <si>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</si>
  <si>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</si>
  <si>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</si>
  <si>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</si>
  <si>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</si>
  <si>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</si>
  <si>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</si>
  <si>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</si>
  <si>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</si>
  <si>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</si>
  <si>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</si>
  <si>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</si>
  <si>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</si>
  <si>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</si>
  <si>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</si>
  <si>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</si>
  <si>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</si>
  <si>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</si>
  <si>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</si>
  <si>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</si>
  <si>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</si>
  <si>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</si>
  <si>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</si>
  <si>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</si>
  <si>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</si>
  <si>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</si>
  <si>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</si>
  <si>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</si>
  <si>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</si>
  <si>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</si>
  <si>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</si>
  <si>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</si>
  <si>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</si>
  <si>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</si>
  <si>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</si>
  <si>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</si>
  <si>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</si>
  <si>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</si>
  <si>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</si>
  <si>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</si>
  <si>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</si>
  <si>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</si>
  <si>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</si>
  <si>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</si>
  <si>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</si>
  <si>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</si>
  <si>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</si>
  <si>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</si>
  <si>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</si>
  <si>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</si>
  <si>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</si>
  <si>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</si>
  <si>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</si>
  <si>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</si>
  <si>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</si>
  <si>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</si>
  <si>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</si>
  <si>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</si>
  <si>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</si>
  <si>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</si>
  <si>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</si>
  <si>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</si>
  <si>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</si>
  <si>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</si>
  <si>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</si>
  <si>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</si>
  <si>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</si>
  <si>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</si>
  <si>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</si>
  <si>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</si>
  <si>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</si>
  <si>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</si>
  <si>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</si>
  <si>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</si>
  <si>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</si>
  <si>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</si>
  <si>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</si>
  <si>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</si>
  <si>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</si>
  <si>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</si>
  <si>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</si>
  <si>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</si>
  <si>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</si>
  <si>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</si>
  <si>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</si>
  <si>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</si>
  <si>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</si>
  <si>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</si>
  <si>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</si>
  <si>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</si>
  <si>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</si>
  <si>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</si>
  <si>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</si>
  <si>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</si>
  <si>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</si>
  <si>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</si>
  <si>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</si>
  <si>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</si>
  <si>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</si>
  <si>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</si>
  <si>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</si>
  <si>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</si>
  <si>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</si>
  <si>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</si>
  <si>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</si>
  <si>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</si>
  <si>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</si>
  <si>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</si>
  <si>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</si>
  <si>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</si>
  <si>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</si>
  <si>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</si>
  <si>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</si>
  <si>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</si>
  <si>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</si>
  <si>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</si>
  <si>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</si>
  <si>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</si>
  <si>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</si>
  <si>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</si>
  <si>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</si>
  <si>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</si>
  <si>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</si>
  <si>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</si>
  <si>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</si>
  <si>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</si>
  <si>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</si>
  <si>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</si>
  <si>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</si>
  <si>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</si>
  <si>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</si>
  <si>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</si>
  <si>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</si>
  <si>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</si>
  <si>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</si>
  <si>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</si>
  <si>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</si>
  <si>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</si>
  <si>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</si>
  <si>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</si>
  <si>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</si>
  <si>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</si>
  <si>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</si>
  <si>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</si>
  <si>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</si>
  <si>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</si>
  <si>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</si>
  <si>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</si>
  <si>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</si>
  <si>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</si>
  <si>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</si>
  <si>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</si>
  <si>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</si>
  <si>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</si>
  <si>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</si>
  <si>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</si>
  <si>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</si>
  <si>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</si>
  <si>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</si>
  <si>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</si>
  <si>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</si>
  <si>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</si>
  <si>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</si>
  <si>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</si>
  <si>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</si>
  <si>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</si>
  <si>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</si>
  <si>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</si>
  <si>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</si>
  <si>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</si>
  <si>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</si>
  <si>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</si>
  <si>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</si>
  <si>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</si>
  <si>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</si>
  <si>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</si>
  <si>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</si>
  <si>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</si>
  <si>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</si>
  <si>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</si>
  <si>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</si>
  <si>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</si>
  <si>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</si>
  <si>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</si>
  <si>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</si>
  <si>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</si>
  <si>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</si>
  <si>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</si>
  <si>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</si>
  <si>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</si>
  <si>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</si>
  <si>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</si>
  <si>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</si>
  <si>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</si>
  <si>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</si>
  <si>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</si>
  <si>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</si>
  <si>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</si>
  <si>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</si>
  <si>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</si>
  <si>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</si>
  <si>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</si>
  <si>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</si>
  <si>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</si>
  <si>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</si>
  <si>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</si>
  <si>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</si>
  <si>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</si>
  <si>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</si>
  <si>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</si>
  <si>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</si>
  <si>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</si>
  <si>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</si>
  <si>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</si>
  <si>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</si>
  <si>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</si>
  <si>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</si>
  <si>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</si>
  <si>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</si>
  <si>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</si>
  <si>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</si>
  <si>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</si>
  <si>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</si>
  <si>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</si>
  <si>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</si>
  <si>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</si>
  <si>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</si>
  <si>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</si>
  <si>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</si>
  <si>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</si>
  <si>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</si>
  <si>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</si>
  <si>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</si>
  <si>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</si>
  <si>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</si>
  <si>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</si>
  <si>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</si>
  <si>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</si>
  <si>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</si>
  <si>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</si>
  <si>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</si>
  <si>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</si>
  <si>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</si>
  <si>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</si>
  <si>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</si>
  <si>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</si>
  <si>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</si>
  <si>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</si>
  <si>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</si>
  <si>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</si>
  <si>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</si>
  <si>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</si>
  <si>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</si>
  <si>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</si>
  <si>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</si>
  <si>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</si>
  <si>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</si>
  <si>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</si>
  <si>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</si>
  <si>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</si>
  <si>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</si>
  <si>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</si>
  <si>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</si>
  <si>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</si>
  <si>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</si>
  <si>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</si>
  <si>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</si>
  <si>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</si>
  <si>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</si>
  <si>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</si>
  <si>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</si>
  <si>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</si>
  <si>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</si>
  <si>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</si>
  <si>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</si>
  <si>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</si>
  <si>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</si>
  <si>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</si>
  <si>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</si>
  <si>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</si>
  <si>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</si>
  <si>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</si>
  <si>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</si>
  <si>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</si>
  <si>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</si>
  <si>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</si>
  <si>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</si>
  <si>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</si>
  <si>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</si>
  <si>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</si>
  <si>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</si>
  <si>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</si>
  <si>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</si>
  <si>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</si>
  <si>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</si>
  <si>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</si>
  <si>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</si>
  <si>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</si>
  <si>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</si>
  <si>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</si>
  <si>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</si>
  <si>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</si>
  <si>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</si>
  <si>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</si>
  <si>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</si>
  <si>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</si>
  <si>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</si>
  <si>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</si>
  <si>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</si>
  <si>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</si>
  <si>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</si>
  <si>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</si>
  <si>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</si>
  <si>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</si>
  <si>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</si>
  <si>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</si>
  <si>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</si>
  <si>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</si>
  <si>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</si>
  <si>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</si>
  <si>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</si>
  <si>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</si>
  <si>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</si>
  <si>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</si>
  <si>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</si>
  <si>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</si>
  <si>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</si>
  <si>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</si>
  <si>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</si>
  <si>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</si>
  <si>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</si>
  <si>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</si>
  <si>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</si>
  <si>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</si>
  <si>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</si>
  <si>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</si>
  <si>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</si>
  <si>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</si>
  <si>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</si>
  <si>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</si>
  <si>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</si>
  <si>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</si>
  <si>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</si>
  <si>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</si>
  <si>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</si>
  <si>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</si>
  <si>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</si>
  <si>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</si>
  <si>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</si>
  <si>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</si>
  <si>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</si>
  <si>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</si>
  <si>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</si>
  <si>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</si>
  <si>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</si>
  <si>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</si>
  <si>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</si>
  <si>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</si>
  <si>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</si>
  <si>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</si>
  <si>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</si>
  <si>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</si>
  <si>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</si>
  <si>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</si>
  <si>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</si>
  <si>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</si>
  <si>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</si>
  <si>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</si>
  <si>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</si>
  <si>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</si>
  <si>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</si>
  <si>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</si>
  <si>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</si>
  <si>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</si>
  <si>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</si>
  <si>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</si>
  <si>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</si>
  <si>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</si>
  <si>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</si>
  <si>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</si>
  <si>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</si>
  <si>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</si>
  <si>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</si>
  <si>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</si>
  <si>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</si>
  <si>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</si>
  <si>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</si>
  <si>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</si>
  <si>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</si>
  <si>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</si>
  <si>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</si>
  <si>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</si>
  <si>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</si>
  <si>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</si>
  <si>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</si>
  <si>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</si>
  <si>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</si>
  <si>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</si>
  <si>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</si>
  <si>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</si>
  <si>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</si>
  <si>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</si>
  <si>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</si>
  <si>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</si>
  <si>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</si>
  <si>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</si>
  <si>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</si>
  <si>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</si>
  <si>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</si>
  <si>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</si>
  <si>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</si>
  <si>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</si>
  <si>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</si>
  <si>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</si>
  <si>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</si>
  <si>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</si>
  <si>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</si>
  <si>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</si>
  <si>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</si>
  <si>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</si>
  <si>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</si>
  <si>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</si>
  <si>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</si>
  <si>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</si>
  <si>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</si>
  <si>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</si>
  <si>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</si>
  <si>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</si>
  <si>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</si>
  <si>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</si>
  <si>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</si>
  <si>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</si>
  <si>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</si>
  <si>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</si>
  <si>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</si>
  <si>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</si>
  <si>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</si>
  <si>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</si>
  <si>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</si>
  <si>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</si>
  <si>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</si>
  <si>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</si>
  <si>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</si>
  <si>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</si>
  <si>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</si>
  <si>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</si>
  <si>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</si>
  <si>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</si>
  <si>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</si>
  <si>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</si>
  <si>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</si>
  <si>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</si>
  <si>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</si>
  <si>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</si>
  <si>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</si>
  <si>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</si>
  <si>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</si>
  <si>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</si>
  <si>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</si>
  <si>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</si>
  <si>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</si>
  <si>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</si>
  <si>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</si>
  <si>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</si>
  <si>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</si>
  <si>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</si>
  <si>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</si>
  <si>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</si>
  <si>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</si>
  <si>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</si>
  <si>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</si>
  <si>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</si>
  <si>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</si>
  <si>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</si>
  <si>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</si>
  <si>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</si>
  <si>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</si>
  <si>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</si>
  <si>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</si>
  <si>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</si>
  <si>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</si>
  <si>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</si>
  <si>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</si>
  <si>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</si>
  <si>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</si>
  <si>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</si>
  <si>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</si>
  <si>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</si>
  <si>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</si>
  <si>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</si>
  <si>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</si>
  <si>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</si>
  <si>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</si>
  <si>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</si>
  <si>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</si>
  <si>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</si>
  <si>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</si>
  <si>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</si>
  <si>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</si>
  <si>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</si>
  <si>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</si>
  <si>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</si>
  <si>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</si>
  <si>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</si>
  <si>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</si>
  <si>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</si>
  <si>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</si>
  <si>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</si>
  <si>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</si>
  <si>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</si>
  <si>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</si>
  <si>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</si>
  <si>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</si>
  <si>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</si>
  <si>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</si>
  <si>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</si>
  <si>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</si>
  <si>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</si>
  <si>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</si>
  <si>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</si>
  <si>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</si>
  <si>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</si>
  <si>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</si>
  <si>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</si>
  <si>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</si>
  <si>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</si>
  <si>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</si>
  <si>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</si>
  <si>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</si>
  <si>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</si>
  <si>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</si>
  <si>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</si>
  <si>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</si>
  <si>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</si>
  <si>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</si>
  <si>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</si>
  <si>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</si>
  <si>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</si>
  <si>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</si>
  <si>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</si>
  <si>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</si>
  <si>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</si>
  <si>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</si>
  <si>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</si>
  <si>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</si>
  <si>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</si>
  <si>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</si>
  <si>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</si>
  <si>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</si>
  <si>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</si>
  <si>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</si>
  <si>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</si>
  <si>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</si>
  <si>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</si>
  <si>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</si>
  <si>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</si>
  <si>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</si>
  <si>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</si>
  <si>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</si>
  <si>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</si>
  <si>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</si>
  <si>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</si>
  <si>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</si>
  <si>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</si>
  <si>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</si>
  <si>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</si>
  <si>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</si>
  <si>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</si>
  <si>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</si>
  <si>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</si>
  <si>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</si>
  <si>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</si>
  <si>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</si>
  <si>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</si>
  <si>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</si>
  <si>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</si>
  <si>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</si>
  <si>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</si>
  <si>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</si>
  <si>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</si>
  <si>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</si>
  <si>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</si>
  <si>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</si>
  <si>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</si>
  <si>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</si>
  <si>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</si>
  <si>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</si>
  <si>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</si>
  <si>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</si>
  <si>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</si>
  <si>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</si>
  <si>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</si>
  <si>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</si>
  <si>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</si>
  <si>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</si>
  <si>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</si>
  <si>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</si>
  <si>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</si>
  <si>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</si>
  <si>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</si>
  <si>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</si>
  <si>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</si>
  <si>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</si>
  <si>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</si>
  <si>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</si>
  <si>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</si>
  <si>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</si>
  <si>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</si>
  <si>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</si>
  <si>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</si>
  <si>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</si>
  <si>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</si>
  <si>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</si>
  <si>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</si>
  <si>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</si>
  <si>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</si>
  <si>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</si>
  <si>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</si>
  <si>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</si>
  <si>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</si>
  <si>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</si>
  <si>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</si>
  <si>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</si>
  <si>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</si>
  <si>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</si>
  <si>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</si>
  <si>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</si>
  <si>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</si>
  <si>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</si>
  <si>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</si>
  <si>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</si>
  <si>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</si>
  <si>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</si>
  <si>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</si>
  <si>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</si>
  <si>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</si>
  <si>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</si>
  <si>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</si>
  <si>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</si>
  <si>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</si>
  <si>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</si>
  <si>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</si>
  <si>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</si>
  <si>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</si>
  <si>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</si>
  <si>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</si>
  <si>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</si>
  <si>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</si>
  <si>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</si>
  <si>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</si>
  <si>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</si>
  <si>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</si>
  <si>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</si>
  <si>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</si>
  <si>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</si>
  <si>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</si>
  <si>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</si>
  <si>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</si>
  <si>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</si>
  <si>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</si>
  <si>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</si>
  <si>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</si>
  <si>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</si>
  <si>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</si>
  <si>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</si>
  <si>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</si>
  <si>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</si>
  <si>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</si>
  <si>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</si>
  <si>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</si>
  <si>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</si>
  <si>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</si>
  <si>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</si>
  <si>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</si>
  <si>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</si>
  <si>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</si>
  <si>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</si>
  <si>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</si>
  <si>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</si>
  <si>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</si>
  <si>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</si>
  <si>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</si>
  <si>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</si>
  <si>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</si>
  <si>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</si>
  <si>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</si>
  <si>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</si>
  <si>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</si>
  <si>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</si>
  <si>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</si>
  <si>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</si>
  <si>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</si>
  <si>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</si>
  <si>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</si>
  <si>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</si>
  <si>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</si>
  <si>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</si>
  <si>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</si>
  <si>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</si>
  <si>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</si>
  <si>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</si>
  <si>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</si>
  <si>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</si>
  <si>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</si>
  <si>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</si>
  <si>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</si>
  <si>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</si>
  <si>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</si>
  <si>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</si>
  <si>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</si>
  <si>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</si>
  <si>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</si>
  <si>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</si>
  <si>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</si>
  <si>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</si>
  <si>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</si>
  <si>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</si>
  <si>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</si>
  <si>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</si>
  <si>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</si>
  <si>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</si>
  <si>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</si>
  <si>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</si>
  <si>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</si>
  <si>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</si>
  <si>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</si>
  <si>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</si>
  <si>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</si>
  <si>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</si>
  <si>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</si>
  <si>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</si>
  <si>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</si>
  <si>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</si>
  <si>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</si>
  <si>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</si>
  <si>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</si>
  <si>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</si>
  <si>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</si>
  <si>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</si>
  <si>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</si>
  <si>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</si>
  <si>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</si>
  <si>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</si>
  <si>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</si>
  <si>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</si>
  <si>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</si>
  <si>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</si>
  <si>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</si>
  <si>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</si>
  <si>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</si>
  <si>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</si>
  <si>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</si>
  <si>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</si>
  <si>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</si>
  <si>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</si>
  <si>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</si>
  <si>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</si>
  <si>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</si>
  <si>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</si>
  <si>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</si>
  <si>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</si>
  <si>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</si>
  <si>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</si>
  <si>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</si>
  <si>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</si>
  <si>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</si>
  <si>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</si>
  <si>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</si>
  <si>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</si>
  <si>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</si>
  <si>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</si>
  <si>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</si>
  <si>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</si>
  <si>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</si>
  <si>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</si>
  <si>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</si>
  <si>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</si>
  <si>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</si>
  <si>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</si>
  <si>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</si>
  <si>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</si>
  <si>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</si>
  <si>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</si>
  <si>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</si>
  <si>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</si>
  <si>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</si>
  <si>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</si>
  <si>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</si>
  <si>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</si>
  <si>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</si>
  <si>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</si>
  <si>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</si>
  <si>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</si>
  <si>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</si>
  <si>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</si>
  <si>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</si>
  <si>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</si>
  <si>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</si>
  <si>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</si>
  <si>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</si>
  <si>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</si>
  <si>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</si>
  <si>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</si>
  <si>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</si>
  <si>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</si>
  <si>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</si>
  <si>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</si>
  <si>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</si>
  <si>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</si>
  <si>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</si>
  <si>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</si>
  <si>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</si>
  <si>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</si>
  <si>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</si>
  <si>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</si>
  <si>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</si>
  <si>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</si>
  <si>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</si>
  <si>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</si>
  <si>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</si>
  <si>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</si>
  <si>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</si>
  <si>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</si>
  <si>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</si>
  <si>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</si>
  <si>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</si>
  <si>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</si>
  <si>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</si>
  <si>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</si>
  <si>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</si>
  <si>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</si>
  <si>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</si>
  <si>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</si>
  <si>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</si>
  <si>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</si>
  <si>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</si>
  <si>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</si>
  <si>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</si>
  <si>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</si>
  <si>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</si>
  <si>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</si>
  <si>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</si>
  <si>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</si>
  <si>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</si>
  <si>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</si>
  <si>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</si>
  <si>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</si>
  <si>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</si>
  <si>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</si>
  <si>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</si>
  <si>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</si>
  <si>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</si>
  <si>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</si>
  <si>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</si>
  <si>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</si>
  <si>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</si>
  <si>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</si>
  <si>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</si>
  <si>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</si>
  <si>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</si>
  <si>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</si>
  <si>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</si>
  <si>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</si>
  <si>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</si>
  <si>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</si>
  <si>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</si>
  <si>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</si>
  <si>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</si>
  <si>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</si>
  <si>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</si>
  <si>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</si>
  <si>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</si>
  <si>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</si>
  <si>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</si>
  <si>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</si>
  <si>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</si>
  <si>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</si>
  <si>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</si>
  <si>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</si>
  <si>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</si>
  <si>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</si>
  <si>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</si>
  <si>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</si>
  <si>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</si>
  <si>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</si>
  <si>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</si>
  <si>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</si>
  <si>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</si>
  <si>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</si>
  <si>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</si>
  <si>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</si>
  <si>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</si>
  <si>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</si>
  <si>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</si>
  <si>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</si>
  <si>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</si>
  <si>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</si>
  <si>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</si>
  <si>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</si>
  <si>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</si>
  <si>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</si>
  <si>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</si>
  <si>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</si>
  <si>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</si>
  <si>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</si>
  <si>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</si>
  <si>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</si>
  <si>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</si>
  <si>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</si>
  <si>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</si>
  <si>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</si>
  <si>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</si>
  <si>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</si>
  <si>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</si>
  <si>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</si>
  <si>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</si>
  <si>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</si>
  <si>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</si>
  <si>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</si>
  <si>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</si>
  <si>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</si>
  <si>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</si>
  <si>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</si>
  <si>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</si>
  <si>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</si>
  <si>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</si>
  <si>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</si>
  <si>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</si>
  <si>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</si>
  <si>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</si>
  <si>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</si>
  <si>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</si>
  <si>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</si>
  <si>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</si>
  <si>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</si>
  <si>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</si>
  <si>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</si>
  <si>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</si>
  <si>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</si>
  <si>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</si>
  <si>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</si>
  <si>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</si>
  <si>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</si>
  <si>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</si>
  <si>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</si>
  <si>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</si>
  <si>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</si>
  <si>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</si>
  <si>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</si>
  <si>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</si>
  <si>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</si>
  <si>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</si>
  <si>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</si>
  <si>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</si>
  <si>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</si>
  <si>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</si>
  <si>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</si>
  <si>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</si>
  <si>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</si>
  <si>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</si>
  <si>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</si>
  <si>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</si>
  <si>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</si>
  <si>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</si>
  <si>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</si>
  <si>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</si>
  <si>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</si>
  <si>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</si>
  <si>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</si>
  <si>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</si>
  <si>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</si>
  <si>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</si>
  <si>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</si>
  <si>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</si>
  <si>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</si>
  <si>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</si>
  <si>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</si>
  <si>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</si>
  <si>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</si>
  <si>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</si>
  <si>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</si>
  <si>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</si>
  <si>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</si>
  <si>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</si>
  <si>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</si>
  <si>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</si>
  <si>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</si>
  <si>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</si>
  <si>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</si>
  <si>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</si>
  <si>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</si>
  <si>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</si>
  <si>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</si>
  <si>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</si>
  <si>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</si>
  <si>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</si>
  <si>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</si>
  <si>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</si>
  <si>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</si>
  <si>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</si>
  <si>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</si>
  <si>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</si>
  <si>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</si>
  <si>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</si>
  <si>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</si>
  <si>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</si>
  <si>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</si>
  <si>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</si>
  <si>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</si>
  <si>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</si>
  <si>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</si>
  <si>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</si>
  <si>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</si>
  <si>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</si>
  <si>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</si>
  <si>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</si>
  <si>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</si>
  <si>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</si>
  <si>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</si>
  <si>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</si>
  <si>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</si>
  <si>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</si>
  <si>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</si>
  <si>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</si>
  <si>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</si>
  <si>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</si>
  <si>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</si>
  <si>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</si>
  <si>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</si>
  <si>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</si>
  <si>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</si>
  <si>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</si>
  <si>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</si>
  <si>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</si>
  <si>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</si>
  <si>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</si>
  <si>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</si>
  <si>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</si>
  <si>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</si>
  <si>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</si>
  <si>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</si>
  <si>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</si>
  <si>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</si>
  <si>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</si>
  <si>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</si>
  <si>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</si>
  <si>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</si>
  <si>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</si>
  <si>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</si>
  <si>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</si>
  <si>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</si>
  <si>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</si>
  <si>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</si>
  <si>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</si>
  <si>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</si>
  <si>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</si>
  <si>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</si>
  <si>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</si>
  <si>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</si>
  <si>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</si>
  <si>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</si>
  <si>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</si>
  <si>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</si>
  <si>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</si>
  <si>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</si>
  <si>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</si>
  <si>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</si>
  <si>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</si>
  <si>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</si>
  <si>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</si>
  <si>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</si>
  <si>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</si>
  <si>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</si>
  <si>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</si>
  <si>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</si>
  <si>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</si>
  <si>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</si>
  <si>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</si>
  <si>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</si>
  <si>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</si>
  <si>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</si>
  <si>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</si>
  <si>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</si>
  <si>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</si>
  <si>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</si>
  <si>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</si>
  <si>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</si>
  <si>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</si>
  <si>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</si>
  <si>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</si>
  <si>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</si>
  <si>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</si>
  <si>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</si>
  <si>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</si>
  <si>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</si>
  <si>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</si>
  <si>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</si>
  <si>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</si>
  <si>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</si>
  <si>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</si>
  <si>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</si>
  <si>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</si>
  <si>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</si>
  <si>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</si>
  <si>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</si>
  <si>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</si>
  <si>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</si>
  <si>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</si>
  <si>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</si>
  <si>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</si>
  <si>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</si>
  <si>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</si>
  <si>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</si>
  <si>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</si>
  <si>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</si>
  <si>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</si>
  <si>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</si>
  <si>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</si>
  <si>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</si>
  <si>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</si>
  <si>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</si>
  <si>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</si>
  <si>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</si>
  <si>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</si>
  <si>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</si>
  <si>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</si>
  <si>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</si>
  <si>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</si>
  <si>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</si>
  <si>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</si>
  <si>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</si>
  <si>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</si>
  <si>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</si>
  <si>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</si>
  <si>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</si>
  <si>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</si>
  <si>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</si>
  <si>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</si>
  <si>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</si>
  <si>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</si>
  <si>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</si>
  <si>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</si>
  <si>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</si>
  <si>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</si>
  <si>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</si>
  <si>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</si>
  <si>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</si>
  <si>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</si>
  <si>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</si>
  <si>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</si>
  <si>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</si>
  <si>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</si>
  <si>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</si>
  <si>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</si>
  <si>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</si>
  <si>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</si>
  <si>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</si>
  <si>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</si>
  <si>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</si>
  <si>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</si>
  <si>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</si>
  <si>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</si>
  <si>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</si>
  <si>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</si>
  <si>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</si>
  <si>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</si>
  <si>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</si>
  <si>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</si>
  <si>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</si>
  <si>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</si>
  <si>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</si>
  <si>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</si>
  <si>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</si>
  <si>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</si>
  <si>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</si>
  <si>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</si>
  <si>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</si>
  <si>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</si>
  <si>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</si>
  <si>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</si>
  <si>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</si>
  <si>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</si>
  <si>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</si>
  <si>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</si>
  <si>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</si>
  <si>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</si>
  <si>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</si>
  <si>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</si>
  <si>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</si>
  <si>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</si>
  <si>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</si>
  <si>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</si>
  <si>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</si>
  <si>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</si>
  <si>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</si>
  <si>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</si>
  <si>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</si>
  <si>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</si>
  <si>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</si>
  <si>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</si>
  <si>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</si>
  <si>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</si>
  <si>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</si>
  <si>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</si>
  <si>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</si>
  <si>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</si>
  <si>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</si>
  <si>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</si>
  <si>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</si>
  <si>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</si>
  <si>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</si>
  <si>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</si>
  <si>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</si>
  <si>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</si>
  <si>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</si>
  <si>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</si>
  <si>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</si>
  <si>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</si>
  <si>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</si>
  <si>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</si>
  <si>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</si>
  <si>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</si>
  <si>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</si>
  <si>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</si>
  <si>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</si>
  <si>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</si>
  <si>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</si>
  <si>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</si>
  <si>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</si>
  <si>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</si>
  <si>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</si>
  <si>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</si>
  <si>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</si>
  <si>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</si>
  <si>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</si>
  <si>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</si>
  <si>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</si>
  <si>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</si>
  <si>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</si>
  <si>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</si>
  <si>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</si>
  <si>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</si>
  <si>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</si>
  <si>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</si>
  <si>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</si>
  <si>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</si>
  <si>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</si>
  <si>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</si>
  <si>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</si>
  <si>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</si>
  <si>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</si>
  <si>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</si>
  <si>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</si>
  <si>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</si>
  <si>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</si>
  <si>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</si>
  <si>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</si>
  <si>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</si>
  <si>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</si>
  <si>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</si>
  <si>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</si>
  <si>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</si>
  <si>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</si>
  <si>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</si>
  <si>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</si>
  <si>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</si>
  <si>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</si>
  <si>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</si>
  <si>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</si>
  <si>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</si>
  <si>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</si>
  <si>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</si>
  <si>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</si>
  <si>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</si>
  <si>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</si>
  <si>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</si>
  <si>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</si>
  <si>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</si>
  <si>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</si>
  <si>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</si>
  <si>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</si>
  <si>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</si>
  <si>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</si>
  <si>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</si>
  <si>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</si>
  <si>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</si>
  <si>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</si>
  <si>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</si>
  <si>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</si>
  <si>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</si>
  <si>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</si>
  <si>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</si>
  <si>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</si>
  <si>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</si>
  <si>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</si>
  <si>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</si>
  <si>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</si>
  <si>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</si>
  <si>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</si>
  <si>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</si>
  <si>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</si>
  <si>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</si>
  <si>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</si>
  <si>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</si>
  <si>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</si>
  <si>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</si>
  <si>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</si>
  <si>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</si>
  <si>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</si>
  <si>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</si>
  <si>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</si>
  <si>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</si>
  <si>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</si>
  <si>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</si>
  <si>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</si>
  <si>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</si>
  <si>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</si>
  <si>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</si>
  <si>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</si>
  <si>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</si>
  <si>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</si>
  <si>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</si>
  <si>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</si>
  <si>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</si>
  <si>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</si>
  <si>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</si>
  <si>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</si>
  <si>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</si>
  <si>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</si>
  <si>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</si>
  <si>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</si>
  <si>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</si>
  <si>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</si>
  <si>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</si>
  <si>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</si>
  <si>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</si>
  <si>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</si>
  <si>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</si>
  <si>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</si>
  <si>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</si>
  <si>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</si>
  <si>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</si>
  <si>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</si>
  <si>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</si>
  <si>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</si>
  <si>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</si>
  <si>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</si>
  <si>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</si>
  <si>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</si>
  <si>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</si>
  <si>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</si>
  <si>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</si>
  <si>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</si>
  <si>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</si>
  <si>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</si>
  <si>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</si>
  <si>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</si>
  <si>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</si>
  <si>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</si>
  <si>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</si>
  <si>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</si>
  <si>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</si>
  <si>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</si>
  <si>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</si>
  <si>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</si>
  <si>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</si>
  <si>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</si>
  <si>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</si>
  <si>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</si>
  <si>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</si>
  <si>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</si>
  <si>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</si>
  <si>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</si>
  <si>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</si>
  <si>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</si>
  <si>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</si>
  <si>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</si>
  <si>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</si>
  <si>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</si>
  <si>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</si>
  <si>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</si>
  <si>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</si>
  <si>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</si>
  <si>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</si>
  <si>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</si>
  <si>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</si>
  <si>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</si>
  <si>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</si>
  <si>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</si>
  <si>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</si>
  <si>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</si>
  <si>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</si>
  <si>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</si>
  <si>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</si>
  <si>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</si>
  <si>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</si>
  <si>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</si>
  <si>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</si>
  <si>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</si>
  <si>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</si>
  <si>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</si>
  <si>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</si>
  <si>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</si>
  <si>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</si>
  <si>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</si>
  <si>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</si>
  <si>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</si>
  <si>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</si>
  <si>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</si>
  <si>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</si>
  <si>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</si>
  <si>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</si>
  <si>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</si>
  <si>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</si>
  <si>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</si>
  <si>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</si>
  <si>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</si>
  <si>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</si>
  <si>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</si>
  <si>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</si>
  <si>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</si>
  <si>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</si>
  <si>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</si>
  <si>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</si>
  <si>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</si>
  <si>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</si>
  <si>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</si>
  <si>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</si>
  <si>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</si>
  <si>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</si>
  <si>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</si>
  <si>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</si>
  <si>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</si>
  <si>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</si>
  <si>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</si>
  <si>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</si>
  <si>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</si>
  <si>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</si>
  <si>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</si>
  <si>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</si>
  <si>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</si>
  <si>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</si>
  <si>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</si>
  <si>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</si>
  <si>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</si>
  <si>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</si>
  <si>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</si>
  <si>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</si>
  <si>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</si>
  <si>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</si>
  <si>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</si>
  <si>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</si>
  <si>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</si>
  <si>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</si>
  <si>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</si>
  <si>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</si>
  <si>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</si>
  <si>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</si>
  <si>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</si>
  <si>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</si>
  <si>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</si>
  <si>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</si>
  <si>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</si>
  <si>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</si>
  <si>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</si>
  <si>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</si>
  <si>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</si>
  <si>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</si>
  <si>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</si>
  <si>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</si>
  <si>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</si>
  <si>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</si>
  <si>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</si>
  <si>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</si>
  <si>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</si>
  <si>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</si>
  <si>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</si>
  <si>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</si>
  <si>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</si>
  <si>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</si>
  <si>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</si>
  <si>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</si>
  <si>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</si>
  <si>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</si>
  <si>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</si>
  <si>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</si>
  <si>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</si>
  <si>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</si>
  <si>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</si>
  <si>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</si>
  <si>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</si>
  <si>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</si>
  <si>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</si>
  <si>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</si>
  <si>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</si>
  <si>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</si>
  <si>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</si>
  <si>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</si>
  <si>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</si>
  <si>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</si>
  <si>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</si>
  <si>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</si>
  <si>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</si>
  <si>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</si>
  <si>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</si>
  <si>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</si>
  <si>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</si>
  <si>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</si>
  <si>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</si>
  <si>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</si>
  <si>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</si>
  <si>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</si>
  <si>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</si>
  <si>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</si>
  <si>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</si>
  <si>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</si>
  <si>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</si>
  <si>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</si>
  <si>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</si>
  <si>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</si>
  <si>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</si>
  <si>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</si>
  <si>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</si>
  <si>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</si>
  <si>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</si>
  <si>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</si>
  <si>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</si>
  <si>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</si>
  <si>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</si>
  <si>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</si>
  <si>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</si>
  <si>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</si>
  <si>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</si>
  <si>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</si>
  <si>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</si>
  <si>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</si>
  <si>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</si>
  <si>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</si>
  <si>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</si>
  <si>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</si>
  <si>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</si>
  <si>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</si>
  <si>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</si>
  <si>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</si>
  <si>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</si>
  <si>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</si>
  <si>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</si>
  <si>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</si>
  <si>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</si>
  <si>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</si>
  <si>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</si>
  <si>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</si>
  <si>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</si>
  <si>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</si>
  <si>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</si>
  <si>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</si>
  <si>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</si>
  <si>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</si>
  <si>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</si>
  <si>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</si>
  <si>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</si>
  <si>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</si>
  <si>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</si>
  <si>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</si>
  <si>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</si>
  <si>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</si>
  <si>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</si>
  <si>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</si>
  <si>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</si>
  <si>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</si>
  <si>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</si>
  <si>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</si>
  <si>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</si>
  <si>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</si>
  <si>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</si>
  <si>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</si>
  <si>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</si>
  <si>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</si>
  <si>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</si>
  <si>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</si>
  <si>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</si>
  <si>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</si>
  <si>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</si>
  <si>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</si>
  <si>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</si>
  <si>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</si>
  <si>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</si>
  <si>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</si>
  <si>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</si>
  <si>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</si>
  <si>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</si>
  <si>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</si>
  <si>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</si>
  <si>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</si>
  <si>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</si>
  <si>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</si>
  <si>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</si>
  <si>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</si>
  <si>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</si>
  <si>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</si>
  <si>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</si>
  <si>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</si>
  <si>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</si>
  <si>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</si>
  <si>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</si>
  <si>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</si>
  <si>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</si>
  <si>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</si>
  <si>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</si>
  <si>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</si>
  <si>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</si>
  <si>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</si>
  <si>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</si>
  <si>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</si>
  <si>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</si>
  <si>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</si>
  <si>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</si>
  <si>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</si>
  <si>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</si>
  <si>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</si>
  <si>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</si>
  <si>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</si>
  <si>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</si>
  <si>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</si>
  <si>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</si>
  <si>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</si>
  <si>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</si>
  <si>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</si>
  <si>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</si>
  <si>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</si>
  <si>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</si>
  <si>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</si>
  <si>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</si>
  <si>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</si>
  <si>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</si>
  <si>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</si>
  <si>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</si>
  <si>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</si>
  <si>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</si>
  <si>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</si>
  <si>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</si>
  <si>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</si>
  <si>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</si>
  <si>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</si>
  <si>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</si>
  <si>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</si>
  <si>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</si>
  <si>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</si>
  <si>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</si>
  <si>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</si>
  <si>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</si>
  <si>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</si>
  <si>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</si>
  <si>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</si>
  <si>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</si>
  <si>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</si>
  <si>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</si>
  <si>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</si>
  <si>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</si>
  <si>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</si>
  <si>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</si>
  <si>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</si>
  <si>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</si>
  <si>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</si>
  <si>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</si>
  <si>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</si>
  <si>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</si>
  <si>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</si>
  <si>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</si>
  <si>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</si>
  <si>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</si>
  <si>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</si>
  <si>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</si>
  <si>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</si>
  <si>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</si>
  <si>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</si>
  <si>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</si>
  <si>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</si>
  <si>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</si>
  <si>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</si>
  <si>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</si>
  <si>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</si>
  <si>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</si>
  <si>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</si>
  <si>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</si>
  <si>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</si>
  <si>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</si>
  <si>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</si>
  <si>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</si>
  <si>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</si>
  <si>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</si>
  <si>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</si>
  <si>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</si>
  <si>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</si>
  <si>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</si>
  <si>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</si>
  <si>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</si>
  <si>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</si>
  <si>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</si>
  <si>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</si>
  <si>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</si>
  <si>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</si>
  <si>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</si>
  <si>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</si>
  <si>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</si>
  <si>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</si>
  <si>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</si>
  <si>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</si>
  <si>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</si>
  <si>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</si>
  <si>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</si>
  <si>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</si>
  <si>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</si>
  <si>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</si>
  <si>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</si>
  <si>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</si>
  <si>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</si>
  <si>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</si>
  <si>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</si>
  <si>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</si>
  <si>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</si>
  <si>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</si>
  <si>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</si>
  <si>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</si>
  <si>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</si>
  <si>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</si>
  <si>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</si>
  <si>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</si>
  <si>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</si>
  <si>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</si>
  <si>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</si>
  <si>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</si>
  <si>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</si>
  <si>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</si>
  <si>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</si>
  <si>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</si>
  <si>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</si>
  <si>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</si>
  <si>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</si>
  <si>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</si>
  <si>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</si>
  <si>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</si>
  <si>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</si>
  <si>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</si>
  <si>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</si>
  <si>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</si>
  <si>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</si>
  <si>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</si>
  <si>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</si>
  <si>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</si>
  <si>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</si>
  <si>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</si>
  <si>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</si>
  <si>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</si>
  <si>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</si>
  <si>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</si>
  <si>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</si>
  <si>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</si>
  <si>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</si>
  <si>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</si>
  <si>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</si>
  <si>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</si>
  <si>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</si>
  <si>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</si>
  <si>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</si>
  <si>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</si>
  <si>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</si>
  <si>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</si>
  <si>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</si>
  <si>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</si>
  <si>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</si>
  <si>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</si>
  <si>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</si>
  <si>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</si>
  <si>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</si>
  <si>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</si>
  <si>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</si>
  <si>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</si>
  <si>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</si>
  <si>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</si>
  <si>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</si>
  <si>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</si>
  <si>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</si>
  <si>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</si>
  <si>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</si>
  <si>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</si>
  <si>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</si>
  <si>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</si>
  <si>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</si>
  <si>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</si>
  <si>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</si>
  <si>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</si>
  <si>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</si>
  <si>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</si>
  <si>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</si>
  <si>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</si>
  <si>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</si>
  <si>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</si>
  <si>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</si>
  <si>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</si>
  <si>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</si>
  <si>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</si>
  <si>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</si>
  <si>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</si>
  <si>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</si>
  <si>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</si>
  <si>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</si>
  <si>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</si>
  <si>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</si>
  <si>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</si>
  <si>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</si>
  <si>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</si>
  <si>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</si>
  <si>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</si>
  <si>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</si>
  <si>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</si>
  <si>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</si>
  <si>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</si>
  <si>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</si>
  <si>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</si>
  <si>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</si>
  <si>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</si>
  <si>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</si>
  <si>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</si>
  <si>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</si>
  <si>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</si>
  <si>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</si>
  <si>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</si>
  <si>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</si>
  <si>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</si>
  <si>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</si>
  <si>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</si>
  <si>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</si>
  <si>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</si>
  <si>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</si>
  <si>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</si>
  <si>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</si>
  <si>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</si>
  <si>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</si>
  <si>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</si>
  <si>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</si>
  <si>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</si>
  <si>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</si>
  <si>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</si>
  <si>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</si>
  <si>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</si>
  <si>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</si>
  <si>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</si>
  <si>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</si>
  <si>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</si>
  <si>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</si>
  <si>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</si>
  <si>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</si>
  <si>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</si>
  <si>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</si>
  <si>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</si>
  <si>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</si>
  <si>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</si>
  <si>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</si>
  <si>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</si>
  <si>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</si>
  <si>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</si>
  <si>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</si>
  <si>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</si>
  <si>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</si>
  <si>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</si>
  <si>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</si>
  <si>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</si>
  <si>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</si>
  <si>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</si>
  <si>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</si>
  <si>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</si>
  <si>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</si>
  <si>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</si>
  <si>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</si>
  <si>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</si>
  <si>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</si>
  <si>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</si>
  <si>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</si>
  <si>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</si>
  <si>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</si>
  <si>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</si>
  <si>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</si>
  <si>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</si>
  <si>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</si>
  <si>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</si>
  <si>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</si>
  <si>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</si>
  <si>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</si>
  <si>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</si>
  <si>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</si>
  <si>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</si>
  <si>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</si>
  <si>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</si>
  <si>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</si>
  <si>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</si>
  <si>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</si>
  <si>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</si>
  <si>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</si>
  <si>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</si>
  <si>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</si>
  <si>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</si>
  <si>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</si>
  <si>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</si>
  <si>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</si>
  <si>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</si>
  <si>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</si>
  <si>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</si>
  <si>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</si>
  <si>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</si>
  <si>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</si>
  <si>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</si>
  <si>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</si>
  <si>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</si>
  <si>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</si>
  <si>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</si>
  <si>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</si>
  <si>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</si>
  <si>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</si>
  <si>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</si>
  <si>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</si>
  <si>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</si>
  <si>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</si>
  <si>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</si>
  <si>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</si>
  <si>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</si>
  <si>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</si>
  <si>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</si>
  <si>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</si>
  <si>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</si>
  <si>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</si>
  <si>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</si>
  <si>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</si>
  <si>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</si>
  <si>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</si>
  <si>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</si>
  <si>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</si>
  <si>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</si>
  <si>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</si>
  <si>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</si>
  <si>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</si>
  <si>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</si>
  <si>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</si>
  <si>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</si>
  <si>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</si>
  <si>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</si>
  <si>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</si>
  <si>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</si>
  <si>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</si>
  <si>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</si>
  <si>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</si>
  <si>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</si>
  <si>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</si>
  <si>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</si>
  <si>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</si>
  <si>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</si>
  <si>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</si>
  <si>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</si>
  <si>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</si>
  <si>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</si>
  <si>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</si>
  <si>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</si>
  <si>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</si>
  <si>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</si>
  <si>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</si>
  <si>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</si>
  <si>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</si>
  <si>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</si>
  <si>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</si>
  <si>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</si>
  <si>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</si>
  <si>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</si>
  <si>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</si>
  <si>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</si>
  <si>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</si>
  <si>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</si>
  <si>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</si>
  <si>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</si>
  <si>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</si>
  <si>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</si>
  <si>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</si>
  <si>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</si>
  <si>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</si>
  <si>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</si>
  <si>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</si>
  <si>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</si>
  <si>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</si>
  <si>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</si>
  <si>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</si>
  <si>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</si>
  <si>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</si>
  <si>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</si>
  <si>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</si>
  <si>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</si>
  <si>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</si>
  <si>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</si>
  <si>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</si>
  <si>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</si>
  <si>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</si>
  <si>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</si>
  <si>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</si>
  <si>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</si>
  <si>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</si>
  <si>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</si>
  <si>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</si>
  <si>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</si>
  <si>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</si>
  <si>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</si>
  <si>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</si>
  <si>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</si>
  <si>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</si>
  <si>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</si>
  <si>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</si>
  <si>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</si>
  <si>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</si>
  <si>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</si>
  <si>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</si>
  <si>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</si>
  <si>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</si>
  <si>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</si>
  <si>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</si>
  <si>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</si>
  <si>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</si>
  <si>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</si>
  <si>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</si>
  <si>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</si>
  <si>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</si>
  <si>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</si>
  <si>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</si>
  <si>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</si>
  <si>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</si>
  <si>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</si>
  <si>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</si>
  <si>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</si>
  <si>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</si>
  <si>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</si>
  <si>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</si>
  <si>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</si>
  <si>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</si>
  <si>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</si>
  <si>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</si>
  <si>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</si>
  <si>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</si>
  <si>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</si>
  <si>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</si>
  <si>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</si>
  <si>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</si>
  <si>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</si>
  <si>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</si>
  <si>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</si>
  <si>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</si>
  <si>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</si>
  <si>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</si>
  <si>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</si>
  <si>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</si>
  <si>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</si>
  <si>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</si>
  <si>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</si>
  <si>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</si>
  <si>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</si>
  <si>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</si>
  <si>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</si>
  <si>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</si>
  <si>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</si>
  <si>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</si>
  <si>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</si>
  <si>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</si>
  <si>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</si>
  <si>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</si>
  <si>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</si>
  <si>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</si>
  <si>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</si>
  <si>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</si>
  <si>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</si>
  <si>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</si>
  <si>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</si>
  <si>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</si>
  <si>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</si>
  <si>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</si>
  <si>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</si>
  <si>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</si>
  <si>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</si>
  <si>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</si>
  <si>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</si>
  <si>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</si>
  <si>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</si>
  <si>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</si>
  <si>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</si>
  <si>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</si>
  <si>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</si>
  <si>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</si>
  <si>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</si>
  <si>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</si>
  <si>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</si>
  <si>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</si>
  <si>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</si>
  <si>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</si>
  <si>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</si>
  <si>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</si>
  <si>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</si>
  <si>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</si>
  <si>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</si>
  <si>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</si>
  <si>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</si>
  <si>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</si>
  <si>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</si>
  <si>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</si>
  <si>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</si>
  <si>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</si>
  <si>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</si>
  <si>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</si>
  <si>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</si>
  <si>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</si>
  <si>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</si>
  <si>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</si>
  <si>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</si>
  <si>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</si>
  <si>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</si>
  <si>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</si>
  <si>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</si>
  <si>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</si>
  <si>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</si>
  <si>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</si>
  <si>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</si>
  <si>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</si>
  <si>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</si>
  <si>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</si>
  <si>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</si>
  <si>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</si>
  <si>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</si>
  <si>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</si>
  <si>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</si>
  <si>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</si>
  <si>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</si>
  <si>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</si>
  <si>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</si>
  <si>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</si>
  <si>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</si>
  <si>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</si>
  <si>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</si>
  <si>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</si>
  <si>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</si>
  <si>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</si>
  <si>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</si>
  <si>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</si>
  <si>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</si>
  <si>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</si>
  <si>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</si>
  <si>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</si>
  <si>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</si>
  <si>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</si>
  <si>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</si>
  <si>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</si>
  <si>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</si>
  <si>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</si>
  <si>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</si>
  <si>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</si>
  <si>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</si>
  <si>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</si>
  <si>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</si>
  <si>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</si>
  <si>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</si>
  <si>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</si>
  <si>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</si>
  <si>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</si>
  <si>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</si>
  <si>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</si>
  <si>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</si>
  <si>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</si>
  <si>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</si>
  <si>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</si>
  <si>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</si>
  <si>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</si>
  <si>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</si>
  <si>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</si>
  <si>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</si>
  <si>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</si>
  <si>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</si>
  <si>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</si>
  <si>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</si>
  <si>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</si>
  <si>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</si>
  <si>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</si>
  <si>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</si>
  <si>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</si>
  <si>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</si>
  <si>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</si>
  <si>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</si>
  <si>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</si>
  <si>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</si>
  <si>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</si>
  <si>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</si>
  <si>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</si>
  <si>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</si>
  <si>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</si>
  <si>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</si>
  <si>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</si>
  <si>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</si>
  <si>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</si>
  <si>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</si>
  <si>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</si>
  <si>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</si>
  <si>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</si>
  <si>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</si>
  <si>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</si>
  <si>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</si>
  <si>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</si>
  <si>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</si>
  <si>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</si>
  <si>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</si>
  <si>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</si>
  <si>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</si>
  <si>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</si>
  <si>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</si>
  <si>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</si>
  <si>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</si>
  <si>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</si>
  <si>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</si>
  <si>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</si>
  <si>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</si>
  <si>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</si>
  <si>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</si>
  <si>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</si>
  <si>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</si>
  <si>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</si>
  <si>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</si>
  <si>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</si>
  <si>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</si>
  <si>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</si>
  <si>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</si>
  <si>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</si>
  <si>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</si>
  <si>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</si>
  <si>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</si>
  <si>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</si>
  <si>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</si>
  <si>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</si>
  <si>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</si>
  <si>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</si>
  <si>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</si>
  <si>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</si>
  <si>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</si>
  <si>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</si>
  <si>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</si>
  <si>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</si>
  <si>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</si>
  <si>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</si>
  <si>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</si>
  <si>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</si>
  <si>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</si>
  <si>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</si>
  <si>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</si>
  <si>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</si>
  <si>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</si>
  <si>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</si>
  <si>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</si>
  <si>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</si>
  <si>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</si>
  <si>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</si>
  <si>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</si>
  <si>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</si>
  <si>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</si>
  <si>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</si>
  <si>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</si>
  <si>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</si>
  <si>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</si>
  <si>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</si>
  <si>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</si>
  <si>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</si>
  <si>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</si>
  <si>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</si>
  <si>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</si>
  <si>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</si>
  <si>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</si>
  <si>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</si>
  <si>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</si>
  <si>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</si>
  <si>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</si>
  <si>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</si>
  <si>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</si>
  <si>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</si>
  <si>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</si>
  <si>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</si>
  <si>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</si>
  <si>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</si>
  <si>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</si>
  <si>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</si>
  <si>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</si>
  <si>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</si>
  <si>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</si>
  <si>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</si>
  <si>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</si>
  <si>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</si>
  <si>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</si>
  <si>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</si>
  <si>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</si>
  <si>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</si>
  <si>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</si>
  <si>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</si>
  <si>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</si>
  <si>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</si>
  <si>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</si>
  <si>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</si>
  <si>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</si>
  <si>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</si>
  <si>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</si>
  <si>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</si>
  <si>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</si>
  <si>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</si>
  <si>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</si>
  <si>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</si>
  <si>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</si>
  <si>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</si>
  <si>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</si>
  <si>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</si>
  <si>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</si>
  <si>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</si>
  <si>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</si>
  <si>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</si>
  <si>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</si>
  <si>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</si>
  <si>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</si>
  <si>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</si>
  <si>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</si>
  <si>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</si>
  <si>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</si>
  <si>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</si>
  <si>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</si>
  <si>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</si>
  <si>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</si>
  <si>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</si>
  <si>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</si>
  <si>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</si>
  <si>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</si>
  <si>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</si>
  <si>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</si>
  <si>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</si>
  <si>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</si>
  <si>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</si>
  <si>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</si>
  <si>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</si>
  <si>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</si>
  <si>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</si>
  <si>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</si>
  <si>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</si>
  <si>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</si>
  <si>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</si>
  <si>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</si>
  <si>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</si>
  <si>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</si>
  <si>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</si>
  <si>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</si>
  <si>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</si>
  <si>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</si>
  <si>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</si>
  <si>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</si>
  <si>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</si>
  <si>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</si>
  <si>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</si>
  <si>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</si>
  <si>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</si>
  <si>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</si>
  <si>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</si>
  <si>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</si>
  <si>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</si>
  <si>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</si>
  <si>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</si>
  <si>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</si>
  <si>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</si>
  <si>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</si>
  <si>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</si>
  <si>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</si>
  <si>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</si>
  <si>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</si>
  <si>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</si>
  <si>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</si>
  <si>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</si>
  <si>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</si>
  <si>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</si>
  <si>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</si>
  <si>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</si>
  <si>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</si>
  <si>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</si>
  <si>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</si>
  <si>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</si>
  <si>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</si>
  <si>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</si>
  <si>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</si>
  <si>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</si>
  <si>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</si>
  <si>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</si>
  <si>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</si>
  <si>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</si>
  <si>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</si>
  <si>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</si>
  <si>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</si>
  <si>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</si>
  <si>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</si>
  <si>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</si>
  <si>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</si>
  <si>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</si>
  <si>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</si>
  <si>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</si>
  <si>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</si>
  <si>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</si>
  <si>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</si>
  <si>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</si>
  <si>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</si>
  <si>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</si>
  <si>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</si>
  <si>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</si>
  <si>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</si>
  <si>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</si>
  <si>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</si>
  <si>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</si>
  <si>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</si>
  <si>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</si>
  <si>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</si>
  <si>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</si>
  <si>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</si>
  <si>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</si>
  <si>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</si>
  <si>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</si>
  <si>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</si>
  <si>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</si>
  <si>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</si>
  <si>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</si>
  <si>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</si>
  <si>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</si>
  <si>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</si>
  <si>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</si>
  <si>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</si>
  <si>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</si>
  <si>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</si>
  <si>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</si>
  <si>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</si>
  <si>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</si>
  <si>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</si>
  <si>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</si>
  <si>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</si>
  <si>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</si>
  <si>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</si>
  <si>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</si>
  <si>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</si>
  <si>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</si>
  <si>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</si>
  <si>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</si>
  <si>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</si>
  <si>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</si>
  <si>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</si>
  <si>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</si>
  <si>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</si>
  <si>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</si>
  <si>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</si>
  <si>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</si>
  <si>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</si>
  <si>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</si>
  <si>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</si>
  <si>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</si>
  <si>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</si>
  <si>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</si>
  <si>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</si>
  <si>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</si>
  <si>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</si>
  <si>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</si>
  <si>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</si>
  <si>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</si>
  <si>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</si>
  <si>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</si>
  <si>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</si>
  <si>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</si>
  <si>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</si>
  <si>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</si>
  <si>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</si>
  <si>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</si>
  <si>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</si>
  <si>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</si>
  <si>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</si>
  <si>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</si>
  <si>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</si>
  <si>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</si>
  <si>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</si>
  <si>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</si>
  <si>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</si>
  <si>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</si>
  <si>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</si>
  <si>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</si>
  <si>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</si>
  <si>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</si>
  <si>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</si>
  <si>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</si>
  <si>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</si>
  <si>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</si>
  <si>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</si>
  <si>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</si>
  <si>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</si>
  <si>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</si>
  <si>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</si>
  <si>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</si>
  <si>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</si>
  <si>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</si>
  <si>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</si>
  <si>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</si>
  <si>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</si>
  <si>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</si>
  <si>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</si>
  <si>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</si>
  <si>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</si>
  <si>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</si>
  <si>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</si>
  <si>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</si>
  <si>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</si>
  <si>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</si>
  <si>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</si>
  <si>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</si>
  <si>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</si>
  <si>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</si>
  <si>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</si>
  <si>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</si>
  <si>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</si>
  <si>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</si>
  <si>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</si>
  <si>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</si>
  <si>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</si>
  <si>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</si>
  <si>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</si>
  <si>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</si>
  <si>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</si>
  <si>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</si>
  <si>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</si>
  <si>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</si>
  <si>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</si>
  <si>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</si>
  <si>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</si>
  <si>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</si>
  <si>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</si>
  <si>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</si>
  <si>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</si>
  <si>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</si>
  <si>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</si>
  <si>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</si>
  <si>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</si>
  <si>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</si>
  <si>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</si>
  <si>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</si>
  <si>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</si>
  <si>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</si>
  <si>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</si>
  <si>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</si>
  <si>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</si>
  <si>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</si>
  <si>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</si>
  <si>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</si>
  <si>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</si>
  <si>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</si>
  <si>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</si>
  <si>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</si>
  <si>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</si>
  <si>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</si>
  <si>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</si>
  <si>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</si>
  <si>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</si>
  <si>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</si>
  <si>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</si>
  <si>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</si>
  <si>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</si>
  <si>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</si>
  <si>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</si>
  <si>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</si>
  <si>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</si>
  <si>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</si>
  <si>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</si>
  <si>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</si>
  <si>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</si>
  <si>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</si>
  <si>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</si>
  <si>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</si>
  <si>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</si>
  <si>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</si>
  <si>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</si>
  <si>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</si>
  <si>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</si>
  <si>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</si>
  <si>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</si>
  <si>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</si>
  <si>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</si>
  <si>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</si>
  <si>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</si>
  <si>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</si>
  <si>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</si>
  <si>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</si>
  <si>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</si>
  <si>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</si>
  <si>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</si>
  <si>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</si>
  <si>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</si>
  <si>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</si>
  <si>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</si>
  <si>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</si>
  <si>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</si>
  <si>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</si>
  <si>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</si>
  <si>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</si>
  <si>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</si>
  <si>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</si>
  <si>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</si>
  <si>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</si>
  <si>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</si>
  <si>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</si>
  <si>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</si>
  <si>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</si>
  <si>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</si>
  <si>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</si>
  <si>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</si>
  <si>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</si>
  <si>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</si>
  <si>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</si>
  <si>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</si>
  <si>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</si>
  <si>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</si>
  <si>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</si>
  <si>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</si>
  <si>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</si>
  <si>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</si>
  <si>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</si>
  <si>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</si>
  <si>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</si>
  <si>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</si>
  <si>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</si>
  <si>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</si>
  <si>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</si>
  <si>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</si>
  <si>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</si>
  <si>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</si>
  <si>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</si>
  <si>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</si>
  <si>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</si>
  <si>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</si>
  <si>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</si>
  <si>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</si>
  <si>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</si>
  <si>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</si>
  <si>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</si>
  <si>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</si>
  <si>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</si>
  <si>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</si>
  <si>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</si>
  <si>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</si>
  <si>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</si>
  <si>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</si>
  <si>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</si>
  <si>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</si>
  <si>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</si>
  <si>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</si>
  <si>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</si>
  <si>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</si>
  <si>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</si>
  <si>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</si>
  <si>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</si>
  <si>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</si>
  <si>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</si>
  <si>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</si>
  <si>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</si>
  <si>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</si>
  <si>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</si>
  <si>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</si>
  <si>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</si>
  <si>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</si>
  <si>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</si>
  <si>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</si>
  <si>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</si>
  <si>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</si>
  <si>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</si>
  <si>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</si>
  <si>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</si>
  <si>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</si>
  <si>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</si>
  <si>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</si>
  <si>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</si>
  <si>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</si>
  <si>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</si>
  <si>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</si>
  <si>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</si>
  <si>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</si>
  <si>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</si>
  <si>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</si>
  <si>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</si>
  <si>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</si>
  <si>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</si>
  <si>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</si>
  <si>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</si>
  <si>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</si>
  <si>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</si>
  <si>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</si>
  <si>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</si>
  <si>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</si>
  <si>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</si>
  <si>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</si>
  <si>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</si>
  <si>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</si>
  <si>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</si>
  <si>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</si>
  <si>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</si>
  <si>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</si>
  <si>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</si>
  <si>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</si>
  <si>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</si>
  <si>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</si>
  <si>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</si>
  <si>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</si>
  <si>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</si>
  <si>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</si>
  <si>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</si>
  <si>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</si>
  <si>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</si>
  <si>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</si>
  <si>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</si>
  <si>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</si>
  <si>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</si>
  <si>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</si>
  <si>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</si>
  <si>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</si>
  <si>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</si>
  <si>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</si>
  <si>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</si>
  <si>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</si>
  <si>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</si>
  <si>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</si>
  <si>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</si>
  <si>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</si>
  <si>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</si>
  <si>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</si>
  <si>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</si>
  <si>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</si>
  <si>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</si>
  <si>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</si>
  <si>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</si>
  <si>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</si>
  <si>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</si>
  <si>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</si>
  <si>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</si>
  <si>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</si>
  <si>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</si>
  <si>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</si>
  <si>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</si>
  <si>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</si>
  <si>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</si>
  <si>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</si>
  <si>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</si>
  <si>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</si>
  <si>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</si>
  <si>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</si>
  <si>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</si>
  <si>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</si>
  <si>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</si>
  <si>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</si>
  <si>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</si>
  <si>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</si>
  <si>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</si>
  <si>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</si>
  <si>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</si>
  <si>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</si>
  <si>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</si>
  <si>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</si>
  <si>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</si>
  <si>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</si>
  <si>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</si>
  <si>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</si>
  <si>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</si>
  <si>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</si>
  <si>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</si>
  <si>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</si>
  <si>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</si>
  <si>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</si>
  <si>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</si>
  <si>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</si>
  <si>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</si>
  <si>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</si>
  <si>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</si>
  <si>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</si>
  <si>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</si>
  <si>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</si>
  <si>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</si>
  <si>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</si>
  <si>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</si>
  <si>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</si>
  <si>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</si>
  <si>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</si>
  <si>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</si>
  <si>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</si>
  <si>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</si>
  <si>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</si>
  <si>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</si>
  <si>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</si>
  <si>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</si>
  <si>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</si>
  <si>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</si>
  <si>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</si>
  <si>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</si>
  <si>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</si>
  <si>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</si>
  <si>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</si>
  <si>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</si>
  <si>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</si>
  <si>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</si>
  <si>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</si>
  <si>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</si>
  <si>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</si>
  <si>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</si>
  <si>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</si>
  <si>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</si>
  <si>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</si>
  <si>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</si>
  <si>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</si>
  <si>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</si>
  <si>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</si>
  <si>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</si>
  <si>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</si>
  <si>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</si>
  <si>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</si>
  <si>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</si>
  <si>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</si>
  <si>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</si>
  <si>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</si>
  <si>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</si>
  <si>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</si>
  <si>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</si>
  <si>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</si>
  <si>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</si>
  <si>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</si>
  <si>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</si>
  <si>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</si>
  <si>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</si>
  <si>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</si>
  <si>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</si>
  <si>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</si>
  <si>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</si>
  <si>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</si>
  <si>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</si>
  <si>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</si>
  <si>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</si>
  <si>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</si>
  <si>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</si>
  <si>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</si>
  <si>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</si>
  <si>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</si>
  <si>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</si>
  <si>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</si>
  <si>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</si>
  <si>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</si>
  <si>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</si>
  <si>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</si>
  <si>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</si>
  <si>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</si>
  <si>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</si>
  <si>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</si>
  <si>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</si>
  <si>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</si>
  <si>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</si>
  <si>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</si>
  <si>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</si>
  <si>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</si>
  <si>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</si>
  <si>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</si>
  <si>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</si>
  <si>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</si>
  <si>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</si>
  <si>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</si>
  <si>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</si>
  <si>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</si>
  <si>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</si>
  <si>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</si>
  <si>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</si>
  <si>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</si>
  <si>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</si>
  <si>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</si>
  <si>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</si>
  <si>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</si>
  <si>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</si>
  <si>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</si>
  <si>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</si>
  <si>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</si>
  <si>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</si>
  <si>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</si>
  <si>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</si>
  <si>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</si>
  <si>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</si>
  <si>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</si>
  <si>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</si>
  <si>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</si>
  <si>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</si>
  <si>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</si>
  <si>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</si>
  <si>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</si>
  <si>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</si>
  <si>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</si>
  <si>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</si>
  <si>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</si>
  <si>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</si>
  <si>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</si>
  <si>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</si>
  <si>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</si>
  <si>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</si>
  <si>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</si>
  <si>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</si>
  <si>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</si>
  <si>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</si>
  <si>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</si>
  <si>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</si>
  <si>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</si>
  <si>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</si>
  <si>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</si>
  <si>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</si>
  <si>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</si>
  <si>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</si>
  <si>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</si>
  <si>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</si>
  <si>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</si>
  <si>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</si>
  <si>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</si>
  <si>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</si>
  <si>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</si>
  <si>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</si>
  <si>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</si>
  <si>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</si>
  <si>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</si>
  <si>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</si>
  <si>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</si>
  <si>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</si>
  <si>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</si>
  <si>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</si>
  <si>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</si>
  <si>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</si>
  <si>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</si>
  <si>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</si>
  <si>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</si>
  <si>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</si>
  <si>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</si>
  <si>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</si>
  <si>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</si>
  <si>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</si>
  <si>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</si>
  <si>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</si>
  <si>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</si>
  <si>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</si>
  <si>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</si>
  <si>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</si>
  <si>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</si>
  <si>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</si>
  <si>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</si>
  <si>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</si>
  <si>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</si>
  <si>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</si>
  <si>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</si>
  <si>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</si>
  <si>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</si>
  <si>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</si>
  <si>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</si>
  <si>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</si>
  <si>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</si>
  <si>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</si>
  <si>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</si>
  <si>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</si>
  <si>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</si>
  <si>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</si>
  <si>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</si>
  <si>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</si>
  <si>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</si>
  <si>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</si>
  <si>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</si>
  <si>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</si>
  <si>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</si>
  <si>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</si>
  <si>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</si>
  <si>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</si>
  <si>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</si>
  <si>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</si>
  <si>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</si>
  <si>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</si>
  <si>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</si>
  <si>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</si>
  <si>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</si>
  <si>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</si>
  <si>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</si>
  <si>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</si>
  <si>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</si>
  <si>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</si>
  <si>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</si>
  <si>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</si>
  <si>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</si>
  <si>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</si>
  <si>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</si>
  <si>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</si>
  <si>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</si>
  <si>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</si>
  <si>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</si>
  <si>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</si>
  <si>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</si>
  <si>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</si>
  <si>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</si>
  <si>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</si>
  <si>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</si>
  <si>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</si>
  <si>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</si>
  <si>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</si>
  <si>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</si>
  <si>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</si>
  <si>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</si>
  <si>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</si>
  <si>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</si>
  <si>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</si>
  <si>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</si>
  <si>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</si>
  <si>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</si>
  <si>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</si>
  <si>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</si>
  <si>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</si>
  <si>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</si>
  <si>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</si>
  <si>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</si>
  <si>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</si>
  <si>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</si>
  <si>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</si>
  <si>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</si>
  <si>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</si>
  <si>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</si>
  <si>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</si>
  <si>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</si>
  <si>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</si>
  <si>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</si>
  <si>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</si>
  <si>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</si>
  <si>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</si>
  <si>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</si>
  <si>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</si>
  <si>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</si>
  <si>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</si>
  <si>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</si>
  <si>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</si>
  <si>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</si>
  <si>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</si>
  <si>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</si>
  <si>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</si>
  <si>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</si>
  <si>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</si>
  <si>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</si>
  <si>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</si>
  <si>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</si>
  <si>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</si>
  <si>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</si>
  <si>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</si>
  <si>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</si>
  <si>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</si>
  <si>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</si>
  <si>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</si>
  <si>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</si>
  <si>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</si>
  <si>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</si>
  <si>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</si>
  <si>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</si>
  <si>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</si>
  <si>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</si>
  <si>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</si>
  <si>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</si>
  <si>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</si>
  <si>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</si>
  <si>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</si>
  <si>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</si>
  <si>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</si>
  <si>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</si>
  <si>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</si>
  <si>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</si>
  <si>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</si>
  <si>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</si>
  <si>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</si>
  <si>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</si>
  <si>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</si>
  <si>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</si>
  <si>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</si>
  <si>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</si>
  <si>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</si>
  <si>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</si>
  <si>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</si>
  <si>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</si>
  <si>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</si>
  <si>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</si>
  <si>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</si>
  <si>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</si>
  <si>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</si>
  <si>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</si>
  <si>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</si>
  <si>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</si>
  <si>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</si>
  <si>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</si>
  <si>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</si>
  <si>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</si>
  <si>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</si>
  <si>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</si>
  <si>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</si>
  <si>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</si>
  <si>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</si>
  <si>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</si>
  <si>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</si>
  <si>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</si>
  <si>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</si>
  <si>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</si>
  <si>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</si>
  <si>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</si>
  <si>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</si>
  <si>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</si>
  <si>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</si>
  <si>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</si>
  <si>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</si>
  <si>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</si>
  <si>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</si>
  <si>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</si>
  <si>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</si>
  <si>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</si>
  <si>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</si>
  <si>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</si>
  <si>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</si>
  <si>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</si>
  <si>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</si>
  <si>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</si>
  <si>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</si>
  <si>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</si>
  <si>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</si>
  <si>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</si>
  <si>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</si>
  <si>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</si>
  <si>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</si>
  <si>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</si>
  <si>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</si>
  <si>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</si>
  <si>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</si>
  <si>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</si>
  <si>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</si>
  <si>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</si>
  <si>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</si>
  <si>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</si>
  <si>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</si>
  <si>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</si>
  <si>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</si>
  <si>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</si>
  <si>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</si>
  <si>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</si>
  <si>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</si>
  <si>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</si>
  <si>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</si>
  <si>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</si>
  <si>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</si>
  <si>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</si>
  <si>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</si>
  <si>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</si>
  <si>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</si>
  <si>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</si>
  <si>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</si>
  <si>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</si>
  <si>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</si>
  <si>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</si>
  <si>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</si>
  <si>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</si>
  <si>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</si>
  <si>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</si>
  <si>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</si>
  <si>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</si>
  <si>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</si>
  <si>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</si>
  <si>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</si>
  <si>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</si>
  <si>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</si>
  <si>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</si>
  <si>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</si>
  <si>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</si>
  <si>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</si>
  <si>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</si>
  <si>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</si>
  <si>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</si>
  <si>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</si>
  <si>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</si>
  <si>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</si>
  <si>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</si>
  <si>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</si>
  <si>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</si>
  <si>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</si>
  <si>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</si>
  <si>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</si>
  <si>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</si>
  <si>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</si>
  <si>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</si>
  <si>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</si>
  <si>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</si>
  <si>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</si>
  <si>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</si>
  <si>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</si>
  <si>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</si>
  <si>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</si>
  <si>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</si>
  <si>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</si>
  <si>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</si>
  <si>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</si>
  <si>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</si>
  <si>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</si>
  <si>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</si>
  <si>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</si>
  <si>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</si>
  <si>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</si>
  <si>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</si>
  <si>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</si>
  <si>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</si>
  <si>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</si>
  <si>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</si>
  <si>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</si>
  <si>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</si>
  <si>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</si>
  <si>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</si>
  <si>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</si>
  <si>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</si>
  <si>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</si>
  <si>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</si>
  <si>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</si>
  <si>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</si>
  <si>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</si>
  <si>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</si>
  <si>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</si>
  <si>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</si>
  <si>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</si>
  <si>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</si>
  <si>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</si>
  <si>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</si>
  <si>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</si>
  <si>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</si>
  <si>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</si>
  <si>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</si>
  <si>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</si>
  <si>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</si>
  <si>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</si>
  <si>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</si>
  <si>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</si>
  <si>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</si>
  <si>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</si>
  <si>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</si>
  <si>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</si>
  <si>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</si>
  <si>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</si>
  <si>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</si>
  <si>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</si>
  <si>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</si>
  <si>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</si>
  <si>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</si>
  <si>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</si>
  <si>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</si>
  <si>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</si>
  <si>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</si>
  <si>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</si>
  <si>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</si>
  <si>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</si>
  <si>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</si>
  <si>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</si>
  <si>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</si>
  <si>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</si>
  <si>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</si>
  <si>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</si>
  <si>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</si>
  <si>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</si>
  <si>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</si>
  <si>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</si>
  <si>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</si>
  <si>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</si>
  <si>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</si>
  <si>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</si>
  <si>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</si>
  <si>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</si>
  <si>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</si>
  <si>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</si>
  <si>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</si>
  <si>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</si>
  <si>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</si>
  <si>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</si>
  <si>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</si>
  <si>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</si>
  <si>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</si>
  <si>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</si>
  <si>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</si>
  <si>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</si>
  <si>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</si>
  <si>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</si>
  <si>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</si>
  <si>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</si>
  <si>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</si>
  <si>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</si>
  <si>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</si>
  <si>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</si>
  <si>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</si>
  <si>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</si>
  <si>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</si>
  <si>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</si>
  <si>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</si>
  <si>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</si>
  <si>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</si>
  <si>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</si>
  <si>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</si>
  <si>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</si>
  <si>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</si>
  <si>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</si>
  <si>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</si>
  <si>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</si>
  <si>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</si>
  <si>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</si>
  <si>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</si>
  <si>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</si>
  <si>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</si>
  <si>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</si>
  <si>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</si>
  <si>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</si>
  <si>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</si>
  <si>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</si>
  <si>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</si>
  <si>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</si>
  <si>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</si>
  <si>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</si>
  <si>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</si>
  <si>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</si>
  <si>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</si>
  <si>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</si>
  <si>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</si>
  <si>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</si>
  <si>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</si>
  <si>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</si>
  <si>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</si>
  <si>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</si>
  <si>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</si>
  <si>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</si>
  <si>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</si>
  <si>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</si>
  <si>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</si>
  <si>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</si>
  <si>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</si>
  <si>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</si>
  <si>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</si>
  <si>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</si>
  <si>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</si>
  <si>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</si>
  <si>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</si>
  <si>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</si>
  <si>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</si>
  <si>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</si>
  <si>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</si>
  <si>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</si>
  <si>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</si>
  <si>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</si>
  <si>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</si>
  <si>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</si>
  <si>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</si>
  <si>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</si>
  <si>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</si>
  <si>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</si>
  <si>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</si>
  <si>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</si>
  <si>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</si>
  <si>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</si>
  <si>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</si>
  <si>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</si>
  <si>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</si>
  <si>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</si>
  <si>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</si>
  <si>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</si>
  <si>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</si>
  <si>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</si>
  <si>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</si>
  <si>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</si>
  <si>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</si>
  <si>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</si>
  <si>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</si>
  <si>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</si>
  <si>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</si>
  <si>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</si>
  <si>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</si>
  <si>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</si>
  <si>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</si>
  <si>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</si>
  <si>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</si>
  <si>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</si>
  <si>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</si>
  <si>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</si>
  <si>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</si>
  <si>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</si>
  <si>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</si>
  <si>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</si>
  <si>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</si>
  <si>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</si>
  <si>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</si>
  <si>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</si>
  <si>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</si>
  <si>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</si>
  <si>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</si>
  <si>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</si>
  <si>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</si>
  <si>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</si>
  <si>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</si>
  <si>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</si>
  <si>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</si>
  <si>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</si>
  <si>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</si>
  <si>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</si>
  <si>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</si>
  <si>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</si>
  <si>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</si>
  <si>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</si>
  <si>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</si>
  <si>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</si>
  <si>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</si>
  <si>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</si>
  <si>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</si>
  <si>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</si>
  <si>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</si>
  <si>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</si>
  <si>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</si>
  <si>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</si>
  <si>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</si>
  <si>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</si>
  <si>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</si>
  <si>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</si>
  <si>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</si>
  <si>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</si>
  <si>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</si>
  <si>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</si>
  <si>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</si>
  <si>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</si>
  <si>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</si>
  <si>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</si>
  <si>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</si>
  <si>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</si>
  <si>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</si>
  <si>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</si>
  <si>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</si>
  <si>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</si>
  <si>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</si>
  <si>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</si>
  <si>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</si>
  <si>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</si>
  <si>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</si>
  <si>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</si>
  <si>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</si>
  <si>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</si>
  <si>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</si>
  <si>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</si>
  <si>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</si>
  <si>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</si>
  <si>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</si>
  <si>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</si>
  <si>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</si>
  <si>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</si>
  <si>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</si>
  <si>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</si>
  <si>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</si>
  <si>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</si>
  <si>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</si>
  <si>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</si>
  <si>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</si>
  <si>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</si>
  <si>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</si>
  <si>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</si>
  <si>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</si>
  <si>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</si>
  <si>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</si>
  <si>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</si>
  <si>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</si>
  <si>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</si>
  <si>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</si>
  <si>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</si>
  <si>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</si>
  <si>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</si>
  <si>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</si>
  <si>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</si>
  <si>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</si>
  <si>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</si>
  <si>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</si>
  <si>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</si>
  <si>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</si>
  <si>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</si>
  <si>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</si>
  <si>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</si>
  <si>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</si>
  <si>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</si>
  <si>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</si>
  <si>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</si>
  <si>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</si>
  <si>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</si>
  <si>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</si>
  <si>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</si>
  <si>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</si>
  <si>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</si>
  <si>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</si>
  <si>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</si>
  <si>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</si>
  <si>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</si>
  <si>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</si>
  <si>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</si>
  <si>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</si>
  <si>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</si>
  <si>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</si>
  <si>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</si>
  <si>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</si>
  <si>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</si>
  <si>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</si>
  <si>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</si>
  <si>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</si>
  <si>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</si>
  <si>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</si>
  <si>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</si>
  <si>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</si>
  <si>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</si>
  <si>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</si>
  <si>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</si>
  <si>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</si>
  <si>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</si>
  <si>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</si>
  <si>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</si>
  <si>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</si>
  <si>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</si>
  <si>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</si>
  <si>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</si>
  <si>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</si>
  <si>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</si>
  <si>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</si>
  <si>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</si>
  <si>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</si>
  <si>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</si>
  <si>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</si>
  <si>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</si>
  <si>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</si>
  <si>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</si>
  <si>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</si>
  <si>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</si>
  <si>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</si>
  <si>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</si>
  <si>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</si>
  <si>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</si>
  <si>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</si>
  <si>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</si>
  <si>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</si>
  <si>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</si>
  <si>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</si>
  <si>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</si>
  <si>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</si>
  <si>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</si>
  <si>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</si>
  <si>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</si>
  <si>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</si>
  <si>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</si>
  <si>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</si>
  <si>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</si>
  <si>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</si>
  <si>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</si>
  <si>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</si>
  <si>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</si>
  <si>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</si>
  <si>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</si>
  <si>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</si>
  <si>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</si>
  <si>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</si>
  <si>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</si>
  <si>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</si>
  <si>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</si>
  <si>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</si>
  <si>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</si>
  <si>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</si>
  <si>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</si>
  <si>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</si>
  <si>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</si>
  <si>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</si>
  <si>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</si>
  <si>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</si>
  <si>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</si>
  <si>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</si>
  <si>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</si>
  <si>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</si>
  <si>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</si>
  <si>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</si>
  <si>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</si>
  <si>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</si>
  <si>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</si>
  <si>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</si>
  <si>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</si>
  <si>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</si>
  <si>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</si>
  <si>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</si>
  <si>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</si>
  <si>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</si>
  <si>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</si>
  <si>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</si>
  <si>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</si>
  <si>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</si>
  <si>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</si>
  <si>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</si>
  <si>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</si>
  <si>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</si>
  <si>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</si>
  <si>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</si>
  <si>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</si>
  <si>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</si>
  <si>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</si>
  <si>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</si>
  <si>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</si>
  <si>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</si>
  <si>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</si>
  <si>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</si>
  <si>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</si>
  <si>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</si>
  <si>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</si>
  <si>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</si>
  <si>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</si>
  <si>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</si>
  <si>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</si>
  <si>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</si>
  <si>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</si>
  <si>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</si>
  <si>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</si>
  <si>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</si>
  <si>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</si>
  <si>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</si>
  <si>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</si>
  <si>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</si>
  <si>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</si>
  <si>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</si>
  <si>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</si>
  <si>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</si>
  <si>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</si>
  <si>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</si>
  <si>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</si>
  <si>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</si>
  <si>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</si>
  <si>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</si>
  <si>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</si>
  <si>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</si>
  <si>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</si>
  <si>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</si>
  <si>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</si>
  <si>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</si>
  <si>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</si>
  <si>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</si>
  <si>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</si>
  <si>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</si>
  <si>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</si>
  <si>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</si>
  <si>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</si>
  <si>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</si>
  <si>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</si>
  <si>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</si>
  <si>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</si>
  <si>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</si>
  <si>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</si>
  <si>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</si>
  <si>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</si>
  <si>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</si>
  <si>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</si>
  <si>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</si>
  <si>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</si>
  <si>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</si>
  <si>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</si>
  <si>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</si>
  <si>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</si>
  <si>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</si>
  <si>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</si>
  <si>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</si>
  <si>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</si>
  <si>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</si>
  <si>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</si>
  <si>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</si>
  <si>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</si>
  <si>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</si>
  <si>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</si>
  <si>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</si>
  <si>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</si>
  <si>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</si>
  <si>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</si>
  <si>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</si>
  <si>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</si>
  <si>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</si>
  <si>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</si>
  <si>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</si>
  <si>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</si>
  <si>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</si>
  <si>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</si>
  <si>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</si>
  <si>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</si>
  <si>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</si>
  <si>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</si>
  <si>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</si>
  <si>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</si>
  <si>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</si>
  <si>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</si>
  <si>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</si>
  <si>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</si>
  <si>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</si>
  <si>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</si>
  <si>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</si>
  <si>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</si>
  <si>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</si>
  <si>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</si>
  <si>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</si>
  <si>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</si>
  <si>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</si>
  <si>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</si>
  <si>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</si>
  <si>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</si>
  <si>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</si>
  <si>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</si>
  <si>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</si>
  <si>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</si>
  <si>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</si>
  <si>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</si>
  <si>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</si>
  <si>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</si>
  <si>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</si>
  <si>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</si>
  <si>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</si>
  <si>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</si>
  <si>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</si>
  <si>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</si>
  <si>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</si>
  <si>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</si>
  <si>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</si>
  <si>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</si>
  <si>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</si>
  <si>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</si>
  <si>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</si>
  <si>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</si>
  <si>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</si>
  <si>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</si>
  <si>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</si>
  <si>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</si>
  <si>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</si>
  <si>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</si>
  <si>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</si>
  <si>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</si>
  <si>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</si>
  <si>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</si>
  <si>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</si>
  <si>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</si>
  <si>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</si>
  <si>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</si>
  <si>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</si>
  <si>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</si>
  <si>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</si>
  <si>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</si>
  <si>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</si>
  <si>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</si>
  <si>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</si>
  <si>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</si>
  <si>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</si>
  <si>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</si>
  <si>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</si>
  <si>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</si>
  <si>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</si>
  <si>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</si>
  <si>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</si>
  <si>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</si>
  <si>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</si>
  <si>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</si>
  <si>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</si>
  <si>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</si>
  <si>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</si>
  <si>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</si>
  <si>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</si>
  <si>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</si>
  <si>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</si>
  <si>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</si>
  <si>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</si>
  <si>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</si>
  <si>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</si>
  <si>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</si>
  <si>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</si>
  <si>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</si>
  <si>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</si>
  <si>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</si>
  <si>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</si>
  <si>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</si>
  <si>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</si>
  <si>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</si>
  <si>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</si>
  <si>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</si>
  <si>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</si>
  <si>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</si>
  <si>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</si>
  <si>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</si>
  <si>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</si>
  <si>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</si>
  <si>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</si>
  <si>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</si>
  <si>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</si>
  <si>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</si>
  <si>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</si>
  <si>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</si>
  <si>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</si>
  <si>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</si>
  <si>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</si>
  <si>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</si>
  <si>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</si>
  <si>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</si>
  <si>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</si>
  <si>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</si>
  <si>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</si>
  <si>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</si>
  <si>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</si>
  <si>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</si>
  <si>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</si>
  <si>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</si>
  <si>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</si>
  <si>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</si>
  <si>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</si>
  <si>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</si>
  <si>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</si>
  <si>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</si>
  <si>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</si>
  <si>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</si>
  <si>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</si>
  <si>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</si>
  <si>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</si>
  <si>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</si>
  <si>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</si>
  <si>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</si>
  <si>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</si>
  <si>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</si>
  <si>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</si>
  <si>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</si>
  <si>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</si>
  <si>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</si>
  <si>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</si>
  <si>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</si>
  <si>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</si>
  <si>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</si>
  <si>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</si>
  <si>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</si>
  <si>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</si>
  <si>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</si>
  <si>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</si>
  <si>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</si>
  <si>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</si>
  <si>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</si>
  <si>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</si>
  <si>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</si>
  <si>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</si>
  <si>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</si>
  <si>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</si>
  <si>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</si>
  <si>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</si>
  <si>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</si>
  <si>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</si>
  <si>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</si>
  <si>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</si>
  <si>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</si>
  <si>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</si>
  <si>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</si>
  <si>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</si>
  <si>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</si>
  <si>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</si>
  <si>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</si>
  <si>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</si>
  <si>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</si>
  <si>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</si>
  <si>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</si>
  <si>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</si>
  <si>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</si>
  <si>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</si>
  <si>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</si>
  <si>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</si>
  <si>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</si>
  <si>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</si>
  <si>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</si>
  <si>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</si>
  <si>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</si>
  <si>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</si>
  <si>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</si>
  <si>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</si>
  <si>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</si>
  <si>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</si>
  <si>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</si>
  <si>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</si>
  <si>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</si>
  <si>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</si>
  <si>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</si>
  <si>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</si>
  <si>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</si>
  <si>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</si>
  <si>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</si>
  <si>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</si>
  <si>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</si>
  <si>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</si>
  <si>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</si>
  <si>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</si>
  <si>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</si>
  <si>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</si>
  <si>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</si>
  <si>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</si>
  <si>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</si>
  <si>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</si>
  <si>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</si>
  <si>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</si>
  <si>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</si>
  <si>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</si>
  <si>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</si>
  <si>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</si>
  <si>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</si>
  <si>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</si>
  <si>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</si>
  <si>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</si>
  <si>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</si>
  <si>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</si>
  <si>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</si>
  <si>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</si>
  <si>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</si>
  <si>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</si>
  <si>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</si>
  <si>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</si>
  <si>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</si>
  <si>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</si>
  <si>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</si>
  <si>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</si>
  <si>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</si>
  <si>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</si>
  <si>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</si>
  <si>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</si>
  <si>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</si>
  <si>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</si>
  <si>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</si>
  <si>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</si>
  <si>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</si>
  <si>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</si>
  <si>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</si>
  <si>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</si>
  <si>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</si>
  <si>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</si>
  <si>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</si>
  <si>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</si>
  <si>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</si>
  <si>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</si>
  <si>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</si>
  <si>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</si>
  <si>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</si>
  <si>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</si>
  <si>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</si>
  <si>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</si>
  <si>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</si>
  <si>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</si>
  <si>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</si>
  <si>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</si>
  <si>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</si>
  <si>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</si>
  <si>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</si>
  <si>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</si>
  <si>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</si>
  <si>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</si>
  <si>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</si>
  <si>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</si>
  <si>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</si>
  <si>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</si>
  <si>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</si>
  <si>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</si>
  <si>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</si>
  <si>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</si>
  <si>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</si>
  <si>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</si>
  <si>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</si>
  <si>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</si>
  <si>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</si>
  <si>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</si>
  <si>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</si>
  <si>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</si>
  <si>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</si>
  <si>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</si>
  <si>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</si>
  <si>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</si>
  <si>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</si>
  <si>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</si>
  <si>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</si>
  <si>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</si>
  <si>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</si>
  <si>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</si>
  <si>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</si>
  <si>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</si>
  <si>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</si>
  <si>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</si>
  <si>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</si>
  <si>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</si>
  <si>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</si>
  <si>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</si>
  <si>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</si>
  <si>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</si>
  <si>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</si>
  <si>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</si>
  <si>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</si>
  <si>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</si>
  <si>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</si>
  <si>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</si>
  <si>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</si>
  <si>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</si>
  <si>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</si>
  <si>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</si>
  <si>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</si>
  <si>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</si>
  <si>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</si>
  <si>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</si>
  <si>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</si>
  <si>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</si>
  <si>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</si>
  <si>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</si>
  <si>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</si>
  <si>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</si>
  <si>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</si>
  <si>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</si>
  <si>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</si>
  <si>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</si>
  <si>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</si>
  <si>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</si>
  <si>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</si>
  <si>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</si>
  <si>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</si>
  <si>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</si>
  <si>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</si>
  <si>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</si>
  <si>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</si>
  <si>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</si>
  <si>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</si>
  <si>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</si>
  <si>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</si>
  <si>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</si>
  <si>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</si>
  <si>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</si>
  <si>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</si>
  <si>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</si>
  <si>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</si>
  <si>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</si>
  <si>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</si>
  <si>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</si>
  <si>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</si>
  <si>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</si>
  <si>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</si>
  <si>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</si>
  <si>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</si>
  <si>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</si>
  <si>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</si>
  <si>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</si>
  <si>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</si>
  <si>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</si>
  <si>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</si>
  <si>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</si>
  <si>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</si>
  <si>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</si>
  <si>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</si>
  <si>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</si>
  <si>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</si>
  <si>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</si>
  <si>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</si>
  <si>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</si>
  <si>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</si>
  <si>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</si>
  <si>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</si>
  <si>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</si>
  <si>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</si>
  <si>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</si>
  <si>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</si>
  <si>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</si>
  <si>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</si>
  <si>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</si>
  <si>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</si>
  <si>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</si>
  <si>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</si>
  <si>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</si>
  <si>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</si>
  <si>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</si>
  <si>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</si>
  <si>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</si>
  <si>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</si>
  <si>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</si>
  <si>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</si>
  <si>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</si>
  <si>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</si>
  <si>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</si>
  <si>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</si>
  <si>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</si>
  <si>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</si>
  <si>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</si>
  <si>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</si>
  <si>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</si>
  <si>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</si>
  <si>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</si>
  <si>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</si>
  <si>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</si>
  <si>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</si>
  <si>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</si>
  <si>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</si>
  <si>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</si>
  <si>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</si>
  <si>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</si>
  <si>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</si>
  <si>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</si>
  <si>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</si>
  <si>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</si>
  <si>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</si>
  <si>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</si>
  <si>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</si>
  <si>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</si>
  <si>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</si>
  <si>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</si>
  <si>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</si>
  <si>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</si>
  <si>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</si>
  <si>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</si>
  <si>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</si>
  <si>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</si>
  <si>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</si>
  <si>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</si>
  <si>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</si>
  <si>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</si>
  <si>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</si>
  <si>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</si>
  <si>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</si>
  <si>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</si>
  <si>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</si>
  <si>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</si>
  <si>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</si>
  <si>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</si>
  <si>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</si>
  <si>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</si>
  <si>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</si>
  <si>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</si>
  <si>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</si>
  <si>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</si>
  <si>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</si>
  <si>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</si>
  <si>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</si>
  <si>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</si>
  <si>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</si>
  <si>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</si>
  <si>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</si>
  <si>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</si>
  <si>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</si>
  <si>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</si>
  <si>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</si>
  <si>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</si>
  <si>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</si>
  <si>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</si>
  <si>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</si>
  <si>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</si>
  <si>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</si>
  <si>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</si>
  <si>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</si>
  <si>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</si>
  <si>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</si>
  <si>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</si>
  <si>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</si>
  <si>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</si>
  <si>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</si>
  <si>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</si>
  <si>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</si>
  <si>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</si>
  <si>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</si>
  <si>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</si>
  <si>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</si>
  <si>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</si>
  <si>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</si>
  <si>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</si>
  <si>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</si>
  <si>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</si>
  <si>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</si>
  <si>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</si>
  <si>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</si>
  <si>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</si>
  <si>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</si>
  <si>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</si>
  <si>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</si>
  <si>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</si>
  <si>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</si>
  <si>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</si>
  <si>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</si>
  <si>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</si>
  <si>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</si>
  <si>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</si>
  <si>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</si>
  <si>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</si>
  <si>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</si>
  <si>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</si>
  <si>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</si>
  <si>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</si>
  <si>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</si>
  <si>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</si>
  <si>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</si>
  <si>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</si>
  <si>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</si>
  <si>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</si>
  <si>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</si>
  <si>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</si>
  <si>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</si>
  <si>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</si>
  <si>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</si>
  <si>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</si>
  <si>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</si>
  <si>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</si>
  <si>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</si>
  <si>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</si>
  <si>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</si>
  <si>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</si>
  <si>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</si>
  <si>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</si>
  <si>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</si>
  <si>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</si>
  <si>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</si>
  <si>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</si>
  <si>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</si>
  <si>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</si>
  <si>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</si>
  <si>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</si>
  <si>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</si>
  <si>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</si>
  <si>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</si>
  <si>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</si>
  <si>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</si>
  <si>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</si>
  <si>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</si>
  <si>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</si>
  <si>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</si>
  <si>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</si>
  <si>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</si>
  <si>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</si>
  <si>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</si>
  <si>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</si>
  <si>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</si>
  <si>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</si>
  <si>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</si>
  <si>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</si>
  <si>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</si>
  <si>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</si>
  <si>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</si>
  <si>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</si>
  <si>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</si>
  <si>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</si>
  <si>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</si>
  <si>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</si>
  <si>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</si>
  <si>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</si>
  <si>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</si>
  <si>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</si>
  <si>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</si>
  <si>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</si>
  <si>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</si>
  <si>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</si>
  <si>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</si>
  <si>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</si>
  <si>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</si>
  <si>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</si>
  <si>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</si>
  <si>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</si>
  <si>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</si>
  <si>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</si>
  <si>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</si>
  <si>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</si>
  <si>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</si>
  <si>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</si>
  <si>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</si>
  <si>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</si>
  <si>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</si>
  <si>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</si>
  <si>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</si>
  <si>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</si>
  <si>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</si>
  <si>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</si>
  <si>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</si>
  <si>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</si>
  <si>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</si>
  <si>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</si>
  <si>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</si>
  <si>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</si>
  <si>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</si>
  <si>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</si>
  <si>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</si>
  <si>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</si>
  <si>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</si>
  <si>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</si>
  <si>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</si>
  <si>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</si>
  <si>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</si>
  <si>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</si>
  <si>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</si>
  <si>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</si>
  <si>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</si>
  <si>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</si>
  <si>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</si>
  <si>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</si>
  <si>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</si>
  <si>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</si>
  <si>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</si>
  <si>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</si>
  <si>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</si>
  <si>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</si>
  <si>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</si>
  <si>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</si>
  <si>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</si>
  <si>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</si>
  <si>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</si>
  <si>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</si>
  <si>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</si>
  <si>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</si>
  <si>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</si>
  <si>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</si>
  <si>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</si>
  <si>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</si>
  <si>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</si>
  <si>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</si>
  <si>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</si>
  <si>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</si>
  <si>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</si>
  <si>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</si>
  <si>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</si>
  <si>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</si>
  <si>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</si>
  <si>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</si>
  <si>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</si>
  <si>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</si>
  <si>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</si>
  <si>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</si>
  <si>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</si>
  <si>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</si>
  <si>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</si>
  <si>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</si>
  <si>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</si>
  <si>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</si>
  <si>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</si>
  <si>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</si>
  <si>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</si>
  <si>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</si>
  <si>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</si>
  <si>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</si>
  <si>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</si>
  <si>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</si>
  <si>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</si>
  <si>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</si>
  <si>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</si>
  <si>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</si>
  <si>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</si>
  <si>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</si>
  <si>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</si>
  <si>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</si>
  <si>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</si>
  <si>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</si>
  <si>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</si>
  <si>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</si>
  <si>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</si>
  <si>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</si>
  <si>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</si>
  <si>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</si>
  <si>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</si>
  <si>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</si>
  <si>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</si>
  <si>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</si>
  <si>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</si>
  <si>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</si>
  <si>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</si>
  <si>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</si>
  <si>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</si>
  <si>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</si>
  <si>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</si>
  <si>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</si>
  <si>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</si>
  <si>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</si>
  <si>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</si>
  <si>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</si>
  <si>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</si>
  <si>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</si>
  <si>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</si>
  <si>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</si>
  <si>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</si>
  <si>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</si>
  <si>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</si>
  <si>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</si>
  <si>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</si>
  <si>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</si>
  <si>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</si>
  <si>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</si>
  <si>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</si>
  <si>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</si>
  <si>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</si>
  <si>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</si>
  <si>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</si>
  <si>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</si>
  <si>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</si>
  <si>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</si>
  <si>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</si>
  <si>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</si>
  <si>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</si>
  <si>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</si>
  <si>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</si>
  <si>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</si>
  <si>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</si>
  <si>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</si>
  <si>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</si>
  <si>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</si>
  <si>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</si>
  <si>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</si>
  <si>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</si>
  <si>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</si>
  <si>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</si>
  <si>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</si>
  <si>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</si>
  <si>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</si>
  <si>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</si>
  <si>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</si>
  <si>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</si>
  <si>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</si>
  <si>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</si>
  <si>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</si>
  <si>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</si>
  <si>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</si>
  <si>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</si>
  <si>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</si>
  <si>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</si>
  <si>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</si>
  <si>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</si>
  <si>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</si>
  <si>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</si>
  <si>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</si>
  <si>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</si>
  <si>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</si>
  <si>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</si>
  <si>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</si>
  <si>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</si>
  <si>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</si>
  <si>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</si>
  <si>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</si>
  <si>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</si>
  <si>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</si>
  <si>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</si>
  <si>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</si>
  <si>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</si>
  <si>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</si>
  <si>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</si>
  <si>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</si>
  <si>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</si>
  <si>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</si>
  <si>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</si>
  <si>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</si>
  <si>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</si>
  <si>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</si>
  <si>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</si>
  <si>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</si>
  <si>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</si>
  <si>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</si>
  <si>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</si>
  <si>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</si>
  <si>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</si>
  <si>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</si>
  <si>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</si>
  <si>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</si>
  <si>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</si>
  <si>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</si>
  <si>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</si>
  <si>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</si>
  <si>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</si>
  <si>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</si>
  <si>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</si>
  <si>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</si>
  <si>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</si>
  <si>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</si>
  <si>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</si>
  <si>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</si>
  <si>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</si>
  <si>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</si>
  <si>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</si>
  <si>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</si>
  <si>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</si>
  <si>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</si>
  <si>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</si>
  <si>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</si>
  <si>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</si>
  <si>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</si>
  <si>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</si>
  <si>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</si>
  <si>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</si>
  <si>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</si>
  <si>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</si>
  <si>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</si>
  <si>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</si>
  <si>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</si>
  <si>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</si>
  <si>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</si>
  <si>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</si>
  <si>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</si>
  <si>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</si>
  <si>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</si>
  <si>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</si>
  <si>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</si>
  <si>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</si>
  <si>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</si>
  <si>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</si>
  <si>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</si>
  <si>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</si>
  <si>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</si>
  <si>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</si>
  <si>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</si>
  <si>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</si>
  <si>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</si>
  <si>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</si>
  <si>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</si>
  <si>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</si>
  <si>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</si>
  <si>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</si>
  <si>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</si>
  <si>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</si>
  <si>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</si>
  <si>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</si>
  <si>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</si>
  <si>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</si>
  <si>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</si>
  <si>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</si>
  <si>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</si>
  <si>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</si>
  <si>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</si>
  <si>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</si>
  <si>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</si>
  <si>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</si>
  <si>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</si>
  <si>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</si>
  <si>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</si>
  <si>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</si>
  <si>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</si>
  <si>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</si>
  <si>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</si>
  <si>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</si>
  <si>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</si>
  <si>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</si>
  <si>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</si>
  <si>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</si>
  <si>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</si>
  <si>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</si>
  <si>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</si>
  <si>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</si>
  <si>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</si>
  <si>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</si>
  <si>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</si>
  <si>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</si>
  <si>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</si>
  <si>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</si>
  <si>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</si>
  <si>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</si>
  <si>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</si>
  <si>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</si>
  <si>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</si>
  <si>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</si>
  <si>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</si>
  <si>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</si>
  <si>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</si>
  <si>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</si>
  <si>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</si>
  <si>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</si>
  <si>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</si>
  <si>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</si>
  <si>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</si>
  <si>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</si>
  <si>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</si>
  <si>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</si>
  <si>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</si>
  <si>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</si>
  <si>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</si>
  <si>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</si>
  <si>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</si>
  <si>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</si>
  <si>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</si>
  <si>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</si>
  <si>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</si>
  <si>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</si>
  <si>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</si>
  <si>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</si>
  <si>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</si>
  <si>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</si>
  <si>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</si>
  <si>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</si>
  <si>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</si>
  <si>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</si>
  <si>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</si>
  <si>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</si>
  <si>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</si>
  <si>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</si>
  <si>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</si>
  <si>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</si>
  <si>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</si>
  <si>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</si>
  <si>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</si>
  <si>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</si>
  <si>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</si>
  <si>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</si>
  <si>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</si>
  <si>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</si>
  <si>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</si>
  <si>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</si>
  <si>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</si>
  <si>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</si>
  <si>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</si>
  <si>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</si>
  <si>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</si>
  <si>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</si>
  <si>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</si>
  <si>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</si>
  <si>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</si>
  <si>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</si>
  <si>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</si>
  <si>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</si>
  <si>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</si>
  <si>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</si>
  <si>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</si>
  <si>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</si>
  <si>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</si>
  <si>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</si>
  <si>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</si>
  <si>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</si>
  <si>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</si>
  <si>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</si>
  <si>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</si>
  <si>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</si>
  <si>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</si>
  <si>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</si>
  <si>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</si>
  <si>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</si>
  <si>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</si>
  <si>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</si>
  <si>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</si>
  <si>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</si>
  <si>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</si>
  <si>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</si>
  <si>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</si>
  <si>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</si>
  <si>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</si>
  <si>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</si>
  <si>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</si>
  <si>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</si>
  <si>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</si>
  <si>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</si>
  <si>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</si>
  <si>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</si>
  <si>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</si>
  <si>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</si>
  <si>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</si>
  <si>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</si>
  <si>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</si>
  <si>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</si>
  <si>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</si>
  <si>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</si>
  <si>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</si>
  <si>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</si>
  <si>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</si>
  <si>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</si>
  <si>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</si>
  <si>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</si>
  <si>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</si>
  <si>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</si>
  <si>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</si>
  <si>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</si>
  <si>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</si>
  <si>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</si>
  <si>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</si>
  <si>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</si>
  <si>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</si>
  <si>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</si>
  <si>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</si>
  <si>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</si>
  <si>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</si>
  <si>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</si>
  <si>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</si>
  <si>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</si>
  <si>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</si>
  <si>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</si>
  <si>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</si>
  <si>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</si>
  <si>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</si>
  <si>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</si>
  <si>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</si>
  <si>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</si>
  <si>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</si>
  <si>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</si>
  <si>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</si>
  <si>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</si>
  <si>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</si>
  <si>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</si>
  <si>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</si>
  <si>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</si>
  <si>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</si>
  <si>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</si>
  <si>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</si>
  <si>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</si>
  <si>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</si>
  <si>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</si>
  <si>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</si>
  <si>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</si>
  <si>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</si>
  <si>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</si>
  <si>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</si>
  <si>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</si>
  <si>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</si>
  <si>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</si>
  <si>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</si>
  <si>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</si>
  <si>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</si>
  <si>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</si>
  <si>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</si>
  <si>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</si>
  <si>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</si>
  <si>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</si>
  <si>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</si>
  <si>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</si>
  <si>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</si>
  <si>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</si>
  <si>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</si>
  <si>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</si>
  <si>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</si>
  <si>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</si>
  <si>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</si>
  <si>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</si>
  <si>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</si>
  <si>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</si>
  <si>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</si>
  <si>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</si>
  <si>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</si>
  <si>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</si>
  <si>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</si>
  <si>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</si>
  <si>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</si>
  <si>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</si>
  <si>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</si>
  <si>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</si>
  <si>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</si>
  <si>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</si>
  <si>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</si>
  <si>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</si>
  <si>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</si>
  <si>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</si>
  <si>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</si>
  <si>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</si>
  <si>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</si>
  <si>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</si>
  <si>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</si>
  <si>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</si>
  <si>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</si>
  <si>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</si>
  <si>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</si>
  <si>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</si>
  <si>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</si>
  <si>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</si>
  <si>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</si>
  <si>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</si>
  <si>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</si>
  <si>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</si>
  <si>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</si>
  <si>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</si>
  <si>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</si>
  <si>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</si>
  <si>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</si>
  <si>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</si>
  <si>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</si>
  <si>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</si>
  <si>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</si>
  <si>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</si>
  <si>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</si>
  <si>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</si>
  <si>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</si>
  <si>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</si>
  <si>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</si>
  <si>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</si>
  <si>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</si>
  <si>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</si>
  <si>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</si>
  <si>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</si>
  <si>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</si>
  <si>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</si>
  <si>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</si>
  <si>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</si>
  <si>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</si>
  <si>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</si>
  <si>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</si>
  <si>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</si>
  <si>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</si>
  <si>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</si>
  <si>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</si>
  <si>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</si>
  <si>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</si>
  <si>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</si>
  <si>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</si>
  <si>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</si>
  <si>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</si>
  <si>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</si>
  <si>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</si>
  <si>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</si>
  <si>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</si>
  <si>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</si>
  <si>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</si>
  <si>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</si>
  <si>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</si>
  <si>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</si>
  <si>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</si>
  <si>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</si>
  <si>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</si>
  <si>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</si>
  <si>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</si>
  <si>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</si>
  <si>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</si>
  <si>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</si>
  <si>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</si>
  <si>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</si>
  <si>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</si>
  <si>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</si>
  <si>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</si>
  <si>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</si>
  <si>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</si>
  <si>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</si>
  <si>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</si>
  <si>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</si>
  <si>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</si>
  <si>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</si>
  <si>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</si>
  <si>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</si>
  <si>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</si>
  <si>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</si>
  <si>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</si>
  <si>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</si>
  <si>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</si>
  <si>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</si>
  <si>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</si>
  <si>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</si>
  <si>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</si>
  <si>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</si>
  <si>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</si>
  <si>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</si>
  <si>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</si>
  <si>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</si>
  <si>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</si>
  <si>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</si>
  <si>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</si>
  <si>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</si>
  <si>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</si>
  <si>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</si>
  <si>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</si>
  <si>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</si>
  <si>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</si>
  <si>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</si>
  <si>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</si>
  <si>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</si>
  <si>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</si>
  <si>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</si>
  <si>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</si>
  <si>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</si>
  <si>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</si>
  <si>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</si>
  <si>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</si>
  <si>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</si>
  <si>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</si>
  <si>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</si>
  <si>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</si>
  <si>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</si>
  <si>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</si>
  <si>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</si>
  <si>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</si>
  <si>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</si>
  <si>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</si>
  <si>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</si>
  <si>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</si>
  <si>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</si>
  <si>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</si>
  <si>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</si>
  <si>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</si>
  <si>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</si>
  <si>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</si>
  <si>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</si>
  <si>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</si>
  <si>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</si>
  <si>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</si>
  <si>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</si>
  <si>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</si>
  <si>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</si>
  <si>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</si>
  <si>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</si>
  <si>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</si>
  <si>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</si>
  <si>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</si>
  <si>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</si>
  <si>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</si>
  <si>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</si>
  <si>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</si>
  <si>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</si>
  <si>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</si>
  <si>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</si>
  <si>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</si>
  <si>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</si>
  <si>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</si>
  <si>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</si>
  <si>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</si>
  <si>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</si>
  <si>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</si>
  <si>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</si>
  <si>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</si>
  <si>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</si>
  <si>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</si>
  <si>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</si>
  <si>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</si>
  <si>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</si>
  <si>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</si>
  <si>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</si>
  <si>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</si>
  <si>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</si>
  <si>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</si>
  <si>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</si>
  <si>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</si>
  <si>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</si>
  <si>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</si>
  <si>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</si>
  <si>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</si>
  <si>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</si>
  <si>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</si>
  <si>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</si>
  <si>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</si>
  <si>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</si>
  <si>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</si>
  <si>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</si>
  <si>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</si>
  <si>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</si>
  <si>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</si>
  <si>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</si>
  <si>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</si>
  <si>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</si>
  <si>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</si>
  <si>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</si>
  <si>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</si>
  <si>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</si>
  <si>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</si>
  <si>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</si>
  <si>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</si>
  <si>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</si>
  <si>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</si>
  <si>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</si>
  <si>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</si>
  <si>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</si>
  <si>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</si>
  <si>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</si>
  <si>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</si>
  <si>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</si>
  <si>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</si>
  <si>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</si>
  <si>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</si>
  <si>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</si>
  <si>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</si>
  <si>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</si>
  <si>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</si>
  <si>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</si>
  <si>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</si>
  <si>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</si>
  <si>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</si>
  <si>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</si>
  <si>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</si>
  <si>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</si>
  <si>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</si>
  <si>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</si>
  <si>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</si>
  <si>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</si>
  <si>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</si>
  <si>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</si>
  <si>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</si>
  <si>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</si>
  <si>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</si>
  <si>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</si>
  <si>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</si>
  <si>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</si>
  <si>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</si>
  <si>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</si>
  <si>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</si>
  <si>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</si>
  <si>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</si>
  <si>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</si>
  <si>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</si>
  <si>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</si>
  <si>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</si>
  <si>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</si>
  <si>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</si>
  <si>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</si>
  <si>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</si>
  <si>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</si>
  <si>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</si>
  <si>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</si>
  <si>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</si>
  <si>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</si>
  <si>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</si>
  <si>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</si>
  <si>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</si>
  <si>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</si>
  <si>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</si>
  <si>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</si>
  <si>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</si>
  <si>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</si>
  <si>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</si>
  <si>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</si>
  <si>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</si>
  <si>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</si>
  <si>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</si>
  <si>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</si>
  <si>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</si>
  <si>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</si>
  <si>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</si>
  <si>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</si>
  <si>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</si>
  <si>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</si>
  <si>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</si>
  <si>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</si>
  <si>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</si>
  <si>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</si>
  <si>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</si>
  <si>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</si>
  <si>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</si>
  <si>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</si>
  <si>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</si>
  <si>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</si>
  <si>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</si>
  <si>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</si>
  <si>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</si>
  <si>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</si>
  <si>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</si>
  <si>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</si>
  <si>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</si>
  <si>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</si>
  <si>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</si>
  <si>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</si>
  <si>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</si>
  <si>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</si>
  <si>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</si>
  <si>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</si>
  <si>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</si>
  <si>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</si>
  <si>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</si>
  <si>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</si>
  <si>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</si>
  <si>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</si>
  <si>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</si>
  <si>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</si>
  <si>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</si>
  <si>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</si>
  <si>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</si>
  <si>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</si>
  <si>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</si>
  <si>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</si>
  <si>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</si>
  <si>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</si>
  <si>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</si>
  <si>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</si>
  <si>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</si>
  <si>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</si>
  <si>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</si>
  <si>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</si>
  <si>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</si>
  <si>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</si>
  <si>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</si>
  <si>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</si>
  <si>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</si>
  <si>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</si>
  <si>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</si>
  <si>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</si>
  <si>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</si>
  <si>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</si>
  <si>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</si>
  <si>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</si>
  <si>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</si>
  <si>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</si>
  <si>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</si>
  <si>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</si>
  <si>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</si>
  <si>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</si>
  <si>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</si>
  <si>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</si>
  <si>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</si>
  <si>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</si>
  <si>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</si>
  <si>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</si>
  <si>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</si>
  <si>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</si>
  <si>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</si>
  <si>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</si>
  <si>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</si>
  <si>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</si>
  <si>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</si>
  <si>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</si>
  <si>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</si>
  <si>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</si>
  <si>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</si>
  <si>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</si>
  <si>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</si>
  <si>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</si>
  <si>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</si>
  <si>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</si>
  <si>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</si>
  <si>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</si>
  <si>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</si>
  <si>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</si>
  <si>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</si>
  <si>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</si>
  <si>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</si>
  <si>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</si>
  <si>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</si>
  <si>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</si>
  <si>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</si>
  <si>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</si>
  <si>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</si>
  <si>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</si>
  <si>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</si>
  <si>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</si>
  <si>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</si>
  <si>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</si>
  <si>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</si>
  <si>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</si>
  <si>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</si>
  <si>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</si>
  <si>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</si>
  <si>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</si>
  <si>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</si>
  <si>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</si>
  <si>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</si>
  <si>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</si>
  <si>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</si>
  <si>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</si>
  <si>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</si>
  <si>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</si>
  <si>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</si>
  <si>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</si>
  <si>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</si>
  <si>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</si>
  <si>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</si>
  <si>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</si>
  <si>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</si>
  <si>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</si>
  <si>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</si>
  <si>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</si>
  <si>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</si>
  <si>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</si>
  <si>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</si>
  <si>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</si>
  <si>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</si>
  <si>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</si>
  <si>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</si>
  <si>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</si>
  <si>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</si>
  <si>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</si>
  <si>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</si>
  <si>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</si>
  <si>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</si>
  <si>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</si>
  <si>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</si>
  <si>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</si>
  <si>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</si>
  <si>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</si>
  <si>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</si>
  <si>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</si>
  <si>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</si>
  <si>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</si>
  <si>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</si>
  <si>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</si>
  <si>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</si>
  <si>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</si>
  <si>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</si>
  <si>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</si>
  <si>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</si>
  <si>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</si>
  <si>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</si>
  <si>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</si>
  <si>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</si>
  <si>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</si>
  <si>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</si>
  <si>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</si>
  <si>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</si>
  <si>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</si>
  <si>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</si>
  <si>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</si>
  <si>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</si>
  <si>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</si>
  <si>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</si>
  <si>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</si>
  <si>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</si>
  <si>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</si>
  <si>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</si>
  <si>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</si>
  <si>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</si>
  <si>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</si>
  <si>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</si>
  <si>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</si>
  <si>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</si>
  <si>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</si>
  <si>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</si>
  <si>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</si>
  <si>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</si>
  <si>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</si>
  <si>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</si>
  <si>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</si>
  <si>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</si>
  <si>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</si>
  <si>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</si>
  <si>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</si>
  <si>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</si>
  <si>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</si>
  <si>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</si>
  <si>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</si>
  <si>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</si>
  <si>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</si>
  <si>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</si>
  <si>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</si>
  <si>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</si>
  <si>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</si>
  <si>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</si>
  <si>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</si>
  <si>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</si>
  <si>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</si>
  <si>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</si>
  <si>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</si>
  <si>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</si>
  <si>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</si>
  <si>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</si>
  <si>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</si>
  <si>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</si>
  <si>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</si>
  <si>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</si>
  <si>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</si>
  <si>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</si>
  <si>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</si>
  <si>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</si>
  <si>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</si>
  <si>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</si>
  <si>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</si>
  <si>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</si>
  <si>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</si>
  <si>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</si>
  <si>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</si>
  <si>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</si>
  <si>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</si>
  <si>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</si>
  <si>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</si>
  <si>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</si>
  <si>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</si>
  <si>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</si>
  <si>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</si>
  <si>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</si>
  <si>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</si>
  <si>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</si>
  <si>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</si>
  <si>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</si>
  <si>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</si>
  <si>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</si>
  <si>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</si>
  <si>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</si>
  <si>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</si>
  <si>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</si>
  <si>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</si>
  <si>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</si>
  <si>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</si>
  <si>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</si>
  <si>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</si>
  <si>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</si>
  <si>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</si>
  <si>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</si>
  <si>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</si>
  <si>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</si>
  <si>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</si>
  <si>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</si>
  <si>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</si>
  <si>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</si>
  <si>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</si>
  <si>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</si>
  <si>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</si>
  <si>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</si>
  <si>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</si>
  <si>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</si>
  <si>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</si>
  <si>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</si>
  <si>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</si>
  <si>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</si>
  <si>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</si>
  <si>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</si>
  <si>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</si>
  <si>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</si>
  <si>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</si>
  <si>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</si>
  <si>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</si>
  <si>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</si>
  <si>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</si>
  <si>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</si>
  <si>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</si>
  <si>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</si>
  <si>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</si>
  <si>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</si>
  <si>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</si>
  <si>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</si>
  <si>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</si>
  <si>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</si>
  <si>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</si>
  <si>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</si>
  <si>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</si>
  <si>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</si>
  <si>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</si>
  <si>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</si>
  <si>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</si>
  <si>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</si>
  <si>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</si>
  <si>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</si>
  <si>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</si>
  <si>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</si>
  <si>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</si>
  <si>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</si>
  <si>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</si>
  <si>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</si>
  <si>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</si>
  <si>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</si>
  <si>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</si>
  <si>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</si>
  <si>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</si>
  <si>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</si>
  <si>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</si>
  <si>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</si>
  <si>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</si>
  <si>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</si>
  <si>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</si>
  <si>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</si>
  <si>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</si>
  <si>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</si>
  <si>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</si>
  <si>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</si>
  <si>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</si>
  <si>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</si>
  <si>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</si>
  <si>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</si>
  <si>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</si>
  <si>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</si>
  <si>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</si>
  <si>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</si>
  <si>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</si>
  <si>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</si>
  <si>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</si>
  <si>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</si>
  <si>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</si>
  <si>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</si>
  <si>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</si>
  <si>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</si>
  <si>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</si>
  <si>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</si>
  <si>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</si>
  <si>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</si>
  <si>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</si>
  <si>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</si>
  <si>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</si>
  <si>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</si>
  <si>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</si>
  <si>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</si>
  <si>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</si>
  <si>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</si>
  <si>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</si>
  <si>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</si>
  <si>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</si>
  <si>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</si>
  <si>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</si>
  <si>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</si>
  <si>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</si>
  <si>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</si>
  <si>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</si>
  <si>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</si>
  <si>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</si>
  <si>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</si>
  <si>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</si>
  <si>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</si>
  <si>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</si>
  <si>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</si>
  <si>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</si>
  <si>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</si>
  <si>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</si>
  <si>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</si>
  <si>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</si>
  <si>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</si>
  <si>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</si>
  <si>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</si>
  <si>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</si>
  <si>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</si>
  <si>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</si>
  <si>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</si>
  <si>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</si>
  <si>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</si>
  <si>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</si>
  <si>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</si>
  <si>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</si>
  <si>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</si>
  <si>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</si>
  <si>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</si>
  <si>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</si>
  <si>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</si>
  <si>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</si>
  <si>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</si>
  <si>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</si>
  <si>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</si>
  <si>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</si>
  <si>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</si>
  <si>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</si>
  <si>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</si>
  <si>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</si>
  <si>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</si>
  <si>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</si>
  <si>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</si>
  <si>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</si>
  <si>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</si>
  <si>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</si>
  <si>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</si>
  <si>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</si>
  <si>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</si>
  <si>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</si>
  <si>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</si>
  <si>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</si>
  <si>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</si>
  <si>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</si>
  <si>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</si>
  <si>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</si>
  <si>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</si>
  <si>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</si>
  <si>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</si>
  <si>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</si>
  <si>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</si>
  <si>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</si>
  <si>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</si>
  <si>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</si>
  <si>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</si>
  <si>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</si>
  <si>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</si>
  <si>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</si>
  <si>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</si>
  <si>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</si>
  <si>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</si>
  <si>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</si>
  <si>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</si>
  <si>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</si>
  <si>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</si>
  <si>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</si>
  <si>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</si>
  <si>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</si>
  <si>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</si>
  <si>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</si>
  <si>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</si>
  <si>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</si>
  <si>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</si>
  <si>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</si>
  <si>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</si>
  <si>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</si>
  <si>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</si>
  <si>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</si>
  <si>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</si>
  <si>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</si>
  <si>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</si>
  <si>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</si>
  <si>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</si>
  <si>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</si>
  <si>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</si>
  <si>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</si>
  <si>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</si>
  <si>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</si>
  <si>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</si>
  <si>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</si>
  <si>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</si>
  <si>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</si>
  <si>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</si>
  <si>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</si>
  <si>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</si>
  <si>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</si>
  <si>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</si>
  <si>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</si>
  <si>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</si>
  <si>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</si>
  <si>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</si>
  <si>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</si>
  <si>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</si>
  <si>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</si>
  <si>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</si>
  <si>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</si>
  <si>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</si>
  <si>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</si>
  <si>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</si>
  <si>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</si>
  <si>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</si>
  <si>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</si>
  <si>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</si>
  <si>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</si>
  <si>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</si>
  <si>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</si>
  <si>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</si>
  <si>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</si>
  <si>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</si>
  <si>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</si>
  <si>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</si>
  <si>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</si>
  <si>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</si>
  <si>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</si>
  <si>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</si>
  <si>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</si>
  <si>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</si>
  <si>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</si>
  <si>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</si>
  <si>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</si>
  <si>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</si>
  <si>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</si>
  <si>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</si>
  <si>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</si>
  <si>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</si>
  <si>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</si>
  <si>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</si>
  <si>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</si>
  <si>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</si>
  <si>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</si>
  <si>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</si>
  <si>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</si>
  <si>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</si>
  <si>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</si>
  <si>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</si>
  <si>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</si>
  <si>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</si>
  <si>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</si>
  <si>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</si>
  <si>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</si>
  <si>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</si>
  <si>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</si>
  <si>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</si>
  <si>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</si>
  <si>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</si>
  <si>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</si>
  <si>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</si>
  <si>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</si>
  <si>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</si>
  <si>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</si>
  <si>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</si>
  <si>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</si>
  <si>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</si>
  <si>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</si>
  <si>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</si>
  <si>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</si>
  <si>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</si>
  <si>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</si>
  <si>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</si>
  <si>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</si>
  <si>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</si>
  <si>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</si>
  <si>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</si>
  <si>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</si>
  <si>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</si>
  <si>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</si>
  <si>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</si>
  <si>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</si>
  <si>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</si>
  <si>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</si>
  <si>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</si>
  <si>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</si>
  <si>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</si>
  <si>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</si>
  <si>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</si>
  <si>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</si>
  <si>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</si>
  <si>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</si>
  <si>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</si>
  <si>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</si>
  <si>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</si>
  <si>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</si>
  <si>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</si>
  <si>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</si>
  <si>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</si>
  <si>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</si>
  <si>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</si>
  <si>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</si>
  <si>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</si>
  <si>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</si>
  <si>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</si>
  <si>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</si>
  <si>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</si>
  <si>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</si>
  <si>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</si>
  <si>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</si>
  <si>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</si>
  <si>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</si>
  <si>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</si>
  <si>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</si>
  <si>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</si>
  <si>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</si>
  <si>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</si>
  <si>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</si>
  <si>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</si>
  <si>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</si>
  <si>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</si>
  <si>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</si>
  <si>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</si>
  <si>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</si>
  <si>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</si>
  <si>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</si>
  <si>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</si>
  <si>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</si>
  <si>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</si>
  <si>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</si>
  <si>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</si>
  <si>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</si>
  <si>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</si>
  <si>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</si>
  <si>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</si>
  <si>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</si>
  <si>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</si>
  <si>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</si>
  <si>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</si>
  <si>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</si>
  <si>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</si>
  <si>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</si>
  <si>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</si>
  <si>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</si>
  <si>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</si>
  <si>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</si>
  <si>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</si>
  <si>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</si>
  <si>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</si>
  <si>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</si>
  <si>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</si>
  <si>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</si>
  <si>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</si>
  <si>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</si>
  <si>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</si>
  <si>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</si>
  <si>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</si>
  <si>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</si>
  <si>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</si>
  <si>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</si>
  <si>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</si>
  <si>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</si>
  <si>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</si>
  <si>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</si>
  <si>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</si>
  <si>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</si>
  <si>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</si>
  <si>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</si>
  <si>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</si>
  <si>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</si>
  <si>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</si>
  <si>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</si>
  <si>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</si>
  <si>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</si>
  <si>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</si>
  <si>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</si>
  <si>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</si>
  <si>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</si>
  <si>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</si>
  <si>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</si>
  <si>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</si>
  <si>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</si>
  <si>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</si>
  <si>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</si>
  <si>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</si>
  <si>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</si>
  <si>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</si>
  <si>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</si>
  <si>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PCM-20251115-00002362</t>
  </si>
  <si>
    <t xml:space="preserve">EM team need 20 min </t>
  </si>
  <si>
    <t>PCM-20251115-00002317</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</si>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</sst>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313.87242569444061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45976.820851620367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45976.820851620367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45976.820851620367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45976.820851620367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45976.820851620367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45976.820851620367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45976.820851620367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45976.820851620367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45976.820851620367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45976.820851620367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45976.820851620367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45976.820851620367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45976.820851620367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45976.820851620367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45976.820851620367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45976.820851620367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45976.820851620367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45976.820851620367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45976.820851620367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45976.820851620367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45976.820851620367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45976.820851620367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45976.820851620367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45976.820851620367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45976.820851620367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45976.820851620367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45976.820851620367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45976.820851620367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45976.820851620367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45976.820851620367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45976.820851620367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45976.820851620367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45976.820851620367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45976.820851620367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45976.820851620367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45976.820851620367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45976.820851620367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45976.820851620367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45976.820851620367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45976.820851620367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45976.820851620367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45976.820851620367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45976.820851620367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45976.820851620367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45976.820851620367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45976.820851620367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45976.820851620367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45976.820851620367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45976.820851620367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45976.820851620367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45976.820851620367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45976.820851620367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45976.820851620367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45976.820851620367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45976.820851620367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45976.820851620367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45976.820851620367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45976.820851620367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45976.820851620367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45976.820851620367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45976.820851620367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45976.820851620367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45976.820851620367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45976.820851620367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45976.820851620367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45976.820851620367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45976.820851620367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45976.820851620367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45976.820851620367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45976.820851620367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45976.820851620367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45976.820851620367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45976.820851620367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45976.820851620367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45976.820851620367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45976.820851620367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45976.820851620367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45976.820851620367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45976.820851620367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45976.820851620367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45976.820851620367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45976.820851620367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45976.820851620367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45976.820851620367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45976.820851620367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45976.820851620367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151.82101365740527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0.38450902777549345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9.7761342585727107E-2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45976.820851620367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45976.820851620367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45976.820851620367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45976.820851620367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45976.820851620367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45976.820851620367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45976.820851620367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45976.820851620367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45976.820851620367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45976.820851620367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45976.820851620367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45976.820851620367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45976.820851620367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45976.820851620367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45976.820851620367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45976.820851620367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45976.820851620367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45976.820851620367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45976.820851620367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45976.820851620367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45976.820851620367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45976.820851620367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45976.820851620367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45976.820851620367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45976.820851620367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45976.820851620367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45976.820851620367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45976.820851620367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45976.820851620367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45976.820851620367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45976.820851620367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45976.820851620367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45976.820851620367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45976.820851620367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45976.820851620367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45976.820851620367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45976.820851620367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45976.820851620367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45976.820851620367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45976.820851620367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45976.820851620367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45976.820851620367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45976.820851620367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45976.820851620367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45976.820851620367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45976.820851620367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45976.820851620367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45976.820851620367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45976.820851620367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45976.820851620367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45976.820851620367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45976.820851620367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45976.820851620367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45976.820851620367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45976.820851620367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45976.820851620367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45976.820851620367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45976.820851620367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45976.820851620367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45976.820851620367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45976.820851620367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45976.820851620367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45976.820851620367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45976.820851620367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45976.820851620367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45976.820851620367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45976.820851620367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45976.820851620367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45976.820851620367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45976.820851620367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45976.820851620367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45976.820851620367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45976.820851620367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45976.820851620367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45976.820851620367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45976.820851620367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45976.820851620367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45976.820851620367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45976.820851620367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45976.820851620367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45976.820851620367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45976.820851620367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45976.820851620367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45976.820851620367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45976.820851620367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45976.820851620367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45976.820851620367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45976.820851620367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45976.820851620367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45976.820851620367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45976.820851620367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45976.820851620367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45976.820851620367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45976.820851620367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45976.820851620367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45976.820851620367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45976.820851620367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45976.820851620367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45976.820851620367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45976.820851620367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45976.820851620367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45976.820851620367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45976.820851620367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45976.820851620367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45976.820851620367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45976.820851620367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45976.820851620367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45976.820851620367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45976.820851620367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45976.820851620367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45976.820851620367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45976.820851620367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45976.820851620367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45976.820851620367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45976.820851620367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45976.820851620367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45976.820851620367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45976.820851620367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45976.820851620367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45976.820851620367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45976.820851620367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45976.820851620367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45976.820851620367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45976.820851620367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45976.820851620367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45976.820851620367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45976.820851620367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45976.820851620367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45976.820851620367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45976.820851620367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45976.820851620367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45976.820851620367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45976.820851620367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45976.820851620367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45976.820851620367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45976.820851620367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45976.820851620367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45976.820851620367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45976.820851620367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45976.820851620367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45976.820851620367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45976.820851620367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45976.820851620367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45976.820851620367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45976.820851620367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45976.820851620367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45976.820851620367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45976.820851620367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45976.820851620367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45976.820851620367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45976.820851620367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45976.820851620367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45976.820851620367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45976.820851620367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45976.820851620367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45976.820851620367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45976.820851620367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45976.820851620367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45976.820851620367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45976.820851620367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45976.820851620367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45976.820851620367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45976.820851620367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45976.820851620367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45976.820851620367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45976.820851620367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45976.820851620367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45976.820851620367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45976.820851620367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45976.820851620367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45976.820851620367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45976.820851620367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45976.820851620367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45976.820851620367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45976.820851620367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45976.820851620367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45976.820851620367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45976.820851620367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45976.820851620367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45976.820851620367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45976.820851620367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45976.820851620367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45976.820851620367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45976.820851620367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45976.820851620367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45976.820851620367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45976.820851620367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45976.820851620367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45976.820851620367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45976.820851620367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45976.820851620367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45976.820851620367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45976.820851620367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45976.820851620367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45976.820851620367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45976.820851620367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45976.820851620367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45976.820851620367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45976.820851620367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45976.820851620367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45976.820851620367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45976.820851620367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45976.820851620367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45976.820851620367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45976.820851620367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45976.820851620367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45976.820851620367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45976.820851620367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45976.820851620367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45976.820851620367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45976.820851620367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45976.820851620367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45976.820851620367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45976.820851620367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45976.820851620367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45976.820851620367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45976.820851620367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45976.820851620367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45976.820851620367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45976.820851620367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45976.820851620367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45976.820851620367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45976.820851620367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45976.820851620367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45976.820851620367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45976.820851620367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45976.820851620367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45976.820851620367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45976.820851620367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45976.820851620367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45976.820851620367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45976.820851620367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45976.820851620367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45976.820851620367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45976.820851620367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45976.820851620367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45976.820851620367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45976.820851620367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45976.820851620367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45976.820851620367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45976.820851620367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45976.820851620367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45976.820851620367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45976.820851620367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45976.820851620367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45976.820851620367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45976.820851620367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45976.820851620367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45976.820851620367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45976.820851620367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45976.820851620367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45976.820851620367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45976.820851620367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45976.820851620367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45976.820851620367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45976.820851620367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45976.820851620367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45976.820851620367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45976.820851620367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45976.820851620367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45976.820851620367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45976.820851620367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45976.820851620367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45976.820851620367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45976.820851620367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45976.820851620367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45976.820851620367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45976.820851620367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45976.820851620367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45976.820851620367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45976.820851620367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45976.820851620367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45976.820851620367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45976.820851620367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45976.820851620367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45976.820851620367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45976.820851620367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45976.820851620367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45976.820851620367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45976.820851620367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45976.820851620367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45976.820851620367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45976.820851620367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45976.820851620367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45976.820851620367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45976.820851620367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45976.820851620367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45976.820851620367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45976.820851620367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45976.820851620367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45976.820851620367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45976.820851620367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45976.820851620367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45976.820851620367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45976.820851620367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45976.820851620367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45976.820851620367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45976.820851620367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45976.820851620367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45976.820851620367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45976.820851620367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45976.820851620367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45976.820851620367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45976.820851620367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45976.820851620367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45976.820851620367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45976.820851620367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45976.820851620367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45976.820851620367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45976.820851620367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45976.820851620367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45976.820851620367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45976.820851620367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45976.820851620367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45976.820851620367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45976.820851620367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45976.820851620367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45976.820851620367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45976.820851620367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45976.820851620367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45976.820851620367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45976.820851620367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45976.820851620367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45976.820851620367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45976.820851620367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45976.820851620367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45976.820851620367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45976.820851620367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45976.820851620367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45976.820851620367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45976.820851620367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45976.820851620367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45976.820851620367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45976.820851620367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45976.820851620367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45976.820851620367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45976.820851620367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45976.820851620367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45976.820851620367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45976.820851620367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45976.820851620367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45976.820851620367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45976.820851620367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45976.820851620367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45976.820851620367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45976.820851620367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45976.820851620367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45976.820851620367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45976.820851620367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45976.820851620367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45976.820851620367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45976.820851620367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45976.820851620367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45976.820851620367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45976.820851620367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45976.820851620367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45976.820851620367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45976.820851620367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45976.820851620367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45976.820851620367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45976.820851620367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45976.820851620367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45976.820851620367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45976.820851620367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45976.820851620367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45976.820851620367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45976.820851620367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45976.820851620367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45976.820851620367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45976.820851620367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45976.820851620367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45976.820851620367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45976.820851620367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45976.820851620367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45976.820851620367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45976.820851620367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45976.820851620367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45976.820851620367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45976.820851620367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45976.820851620367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45976.820851620367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45976.820851620367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45976.820851620367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45976.820851620367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45976.820851620367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45976.820851620367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45976.820851620367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45976.820851620367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45976.820851620367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45976.820851620367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45976.820851620367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45976.820851620367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45976.820851620367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45976.820851620367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45976.820851620367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45976.820851620367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45976.820851620367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45976.820851620367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45976.820851620367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45976.820851620367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45976.820851620367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45976.820851620367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45976.820851620367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45976.820851620367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45976.820851620367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45976.820851620367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45976.820851620367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45976.820851620367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45976.820851620367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45976.820851620367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45976.820851620367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45976.820851620367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45976.820851620367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45976.820851620367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45976.820851620367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45976.820851620367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45976.820851620367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45976.820851620367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45976.820851620367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45976.820851620367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45976.820851620367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45976.820851620367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45976.820851620367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45976.820851620367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45976.820851620367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45976.820851620367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45976.820851620367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45976.820851620367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45976.820851620367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45976.820851620367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45976.820851620367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45976.820851620367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45976.820851620367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45976.820851620367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45976.820851620367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45976.820851620367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45976.820851620367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45976.820851620367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45976.820851620367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45976.820851620367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45976.820851620367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45976.820851620367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45976.820851620367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45976.820851620367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45976.820851620367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45976.820851620367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45976.820851620367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45976.820851620367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45976.820851620367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45976.820851620367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45976.820851620367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45976.820851620367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45976.820851620367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45976.820851620367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45976.820851620367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45976.820851620367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45976.820851620367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45976.820851620367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45976.820851620367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45976.820851620367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45976.820851620367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45976.820851620367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45976.820851620367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45976.820851620367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45976.820851620367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45976.820851620367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45976.820851620367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45976.820851620367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45976.820851620367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45976.820851620367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45976.820851620367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45976.820851620367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45976.820851620367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45976.820851620367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45976.820851620367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45976.820851620367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45976.820851620367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45976.820851620367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45976.820851620367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45976.820851620367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45976.820851620367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45976.820851620367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45976.820851620367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45976.820851620367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45976.820851620367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45976.820851620367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45976.820851620367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45976.820851620367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45976.820851620367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45976.820851620367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45976.820851620367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45976.820851620367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45976.820851620367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45976.820851620367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45976.820851620367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45976.820851620367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45976.820851620367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45976.820851620367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45976.820851620367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45976.820851620367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45976.820851620367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45976.820851620367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45976.820851620367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45976.820851620367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45976.820851620367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45976.820851620367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45976.820851620367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45976.820851620367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45976.820851620367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45976.820851620367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45976.820851620367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45976.820851620367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45976.820851620367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45976.820851620367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45976.820851620367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45976.820851620367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45976.820851620367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45976.820851620367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45976.820851620367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45976.820851620367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45976.820851620367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45976.820851620367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45976.820851620367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45976.820851620367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45976.820851620367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45976.820851620367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45976.820851620367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45976.820851620367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45976.820851620367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45976.820851620367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45976.820851620367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45976.820851620367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45976.820851620367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45976.820851620367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45976.820851620367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45976.820851620367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45976.820851620367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45976.820851620367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45976.820851620367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45976.820851620367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45976.820851620367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45976.820851620367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45976.820851620367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45976.820851620367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45976.820851620367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45976.820851620367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45976.820851620367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45976.820851620367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45976.820851620367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45976.820851620367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45976.820851620367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45976.820851620367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45976.820851620367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45976.820851620367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45976.820851620367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45976.820851620367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45976.820851620367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45976.820851620367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45976.820851620367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45976.820851620367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45976.820851620367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45976.820851620367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45976.820851620367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45976.820851620367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45976.820851620367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45976.820851620367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45976.820851620367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45976.820851620367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45976.820851620367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45976.820851620367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45976.820851620367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45976.820851620367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45976.820851620367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45976.820851620367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45976.820851620367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45976.820851620367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45976.820851620367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45976.820851620367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45976.820851620367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45976.820851620367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45976.820851620367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45976.820851620367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45976.820851620367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45976.820851620367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45976.820851620367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45976.820851620367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45976.820851620367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45976.820851620367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45976.820851620367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45976.820851620367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45976.820851620367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45976.820851620367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45976.820851620367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45976.820851620367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45976.820851620367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45976.820851620367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45976.820851620367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45976.820851620367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45976.820851620367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45976.820851620367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45976.820851620367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45976.820851620367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45976.820851620367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45976.820851620367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45976.820851620367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45976.820851620367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45976.820851620367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45976.820851620367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45976.820851620367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45976.820851620367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45976.820851620367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45976.820851620367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45976.820851620367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45976.820851620367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45976.820851620367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45976.820851620367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45976.820851620367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45976.820851620367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45976.820851620367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45976.820851620367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45976.820851620367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45976.820851620367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45976.820851620367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45976.820851620367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45976.820851620367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45976.820851620367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45976.820851620367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45976.820851620367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45976.820851620367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45976.820851620367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45976.820851620367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45976.820851620367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45976.820851620367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45976.820851620367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45976.820851620367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45976.820851620367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45976.820851620367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45976.820851620367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45976.820851620367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45976.820851620367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45976.820851620367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45976.820851620367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45976.820851620367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45976.820851620367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45976.820851620367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45976.820851620367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45976.820851620367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45976.820851620367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45976.820851620367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45976.820851620367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45976.820851620367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45976.820851620367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45976.820851620367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45976.820851620367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45976.820851620367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45976.820851620367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45976.820851620367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45976.820851620367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45976.820851620367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45976.820851620367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45976.820851620367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45976.820851620367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45976.820851620367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45976.820851620367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45976.820851620367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45976.820851620367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45976.820851620367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45976.820851620367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45976.820851620367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45976.820851620367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45976.820851620367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45976.820851620367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45976.820851620367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45976.820851620367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45976.820851620367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45976.820851620367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45976.820851620367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45976.820851620367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45976.820851620367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45976.820851620367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45976.820851620367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45976.820851620367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45976.820851620367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45976.820851620367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45976.820851620367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45976.820851620367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45976.820851620367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45976.820851620367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45976.820851620367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45976.820851620367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45976.820851620367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45976.820851620367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45976.820851620367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45976.820851620367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45976.820851620367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45976.820851620367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45976.820851620367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45976.820851620367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45976.820851620367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45976.820851620367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45976.820851620367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45976.820851620367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45976.820851620367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45976.820851620367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45976.820851620367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45976.820851620367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45976.820851620367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45976.820851620367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45976.820851620367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45976.820851620367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45976.820851620367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45976.820851620367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45976.820851620367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45976.820851620367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45976.820851620367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45976.820851620367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45976.820851620367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45976.820851620367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45976.820851620367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45976.820851620367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45976.820851620367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45976.820851620367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45976.820851620367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45976.820851620367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45976.820851620367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45976.820851620367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45976.820851620367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45976.820851620367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45976.820851620367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45976.820851620367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45976.820851620367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45976.820851620367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45976.820851620367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45976.820851620367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45976.820851620367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45976.820851620367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45976.820851620367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45976.820851620367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45976.820851620367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45976.820851620367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45976.820851620367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45976.820851620367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45976.820851620367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45976.820851620367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45976.820851620367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45976.820851620367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45976.820851620367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45976.820851620367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45976.820851620367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45976.820851620367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45976.820851620367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45976.820851620367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45976.820851620367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45976.820851620367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45976.820851620367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45976.820851620367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45976.820851620367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45976.820851620367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45976.820851620367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45976.820851620367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45976.820851620367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45976.820851620367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45976.820851620367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45976.820851620367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45976.820851620367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45976.820851620367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45976.820851620367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45976.820851620367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45976.820851620367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45976.820851620367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45976.820851620367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45976.820851620367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45976.820851620367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45976.820851620367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45976.820851620367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45976.820851620367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45976.820851620367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45976.820851620367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45976.820851620367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45976.820851620367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45976.820851620367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45976.820851620367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45976.820851620367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45976.820851620367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45976.820851620367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45976.820851620367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45976.820851620367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45976.820851620367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45976.820851620367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45976.820851620367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45976.820851620367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45976.820851620367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45976.820851620367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45976.820851620367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45976.820851620367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45976.820851620367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45976.820851620367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45976.820851620367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45976.820851620367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45976.820851620367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45976.820851620367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45976.820851620367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45976.820851620367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45976.820851620367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45976.820851620367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45976.820851620367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45976.820851620367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45976.820851620367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45976.820851620367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45976.820851620367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45976.820851620367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45976.820851620367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45976.820851620367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45976.820851620367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45976.820851620367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45976.820851620367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45976.820851620367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45976.820851620367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45976.820851620367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45976.820851620367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45976.820851620367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45976.820851620367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45976.820851620367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45976.820851620367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45976.820851620367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45976.820851620367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45976.820851620367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45976.820851620367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45976.820851620367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45976.820851620367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45976.820851620367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45976.820851620367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45976.820851620367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45976.820851620367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45976.820851620367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45976.820851620367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45976.820851620367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45976.820851620367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45976.820851620367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45976.820851620367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45976.820851620367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45976.820851620367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45976.820851620367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45976.820851620367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45976.820851620367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45976.820851620367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45976.820851620367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45976.820851620367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45976.820851620367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45976.820851620367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45976.820851620367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45976.820851620367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45976.820851620367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45976.820851620367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45976.820851620367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45976.820851620367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45976.820851620367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45976.820851620367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45976.820851620367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45976.820851620367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45976.820851620367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45976.820851620367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45976.820851620367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45976.820851620367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45976.820851620367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45976.820851620367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45976.820851620367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45976.820851620367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45976.820851620367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45976.820851620367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45976.820851620367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45976.820851620367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45976.820851620367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45976.820851620367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45976.820851620367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45976.820851620367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45976.820851620367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45976.820851620367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45976.820851620367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45976.820851620367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45976.820851620367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45976.820851620367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45976.820851620367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45976.820851620367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45976.820851620367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45976.820851620367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45976.820851620367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45976.820851620367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45976.820851620367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45976.820851620367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45976.820851620367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45976.820851620367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45976.820851620367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45976.820851620367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45976.820851620367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45976.820851620367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45976.820851620367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45976.820851620367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45976.820851620367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45976.820851620367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45976.820851620367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45976.820851620367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45976.820851620367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45976.820851620367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45976.820851620367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45976.820851620367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45976.820851620367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45976.820851620367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45976.820851620367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45976.820851620367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45976.820851620367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45976.820851620367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45976.820851620367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45976.820851620367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45976.820851620367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45976.820851620367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45976.820851620367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45976.820851620367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45976.820851620367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45976.820851620367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45976.820851620367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45976.820851620367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45976.820851620367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45976.820851620367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45976.820851620367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45976.820851620367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45976.820851620367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45976.820851620367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45976.820851620367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45976.820851620367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45976.820851620367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45976.820851620367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45976.820851620367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45976.820851620367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45976.820851620367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45976.820851620367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45976.820851620367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45976.820851620367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45976.820851620367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45976.820851620367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45976.820851620367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45976.820851620367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45976.820851620367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45976.820851620367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45976.820851620367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45976.820851620367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45976.820851620367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45976.820851620367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45976.820851620367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45976.820851620367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45976.820851620367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45976.820851620367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45976.820851620367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45976.820851620367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45976.820851620367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45976.820851620367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45976.820851620367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45976.820851620367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45976.820851620367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45976.820851620367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45976.820851620367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45976.820851620367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45976.820851620367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45976.820851620367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45976.820851620367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45976.820851620367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45976.820851620367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45976.820851620367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45976.820851620367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45976.820851620367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45976.820851620367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45976.820851620367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45976.820851620367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45976.820851620367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45976.820851620367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45976.820851620367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45976.820851620367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45976.820851620367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45976.820851620367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45976.820851620367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45976.820851620367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45976.820851620367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45976.820851620367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45976.820851620367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45976.820851620367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45976.820851620367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45976.820851620367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45976.820851620367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45976.820851620367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45976.820851620367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45976.820851620367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45976.820851620367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45976.820851620367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45976.820851620367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45976.820851620367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45976.820851620367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45976.820851620367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45976.820851620367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45976.820851620367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45976.820851620367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45976.820851620367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45976.820851620367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45976.820851620367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45976.820851620367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45976.820851620367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45976.820851620367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45976.820851620367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45976.820851620367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45976.820851620367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45976.820851620367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45976.820851620367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45976.820851620367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45976.820851620367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45976.820851620367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45976.820851620367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45976.820851620367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45976.820851620367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273.34013402777055</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0.3688377314756508</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0.23174282407126157</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0.15431226851796964</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30691</v>
      </c>
      <c r="E6" s="95" t="s">
        <v>39021</v>
      </c>
      <c r="F6" s="96">
        <v>45976.784247685187</v>
      </c>
      <c r="G6" s="97">
        <f ca="1">IFERROR(NOW()-F6,"")</f>
        <v>3.6603935179300606E-2</v>
      </c>
      <c r="H6" s="96">
        <v>45976.778171296297</v>
      </c>
      <c r="I6" s="135" t="str">
        <f>IFERROR(VLOOKUP(D6,DB!A:F,6,0),"")</f>
        <v>SCECO</v>
      </c>
      <c r="J6" s="135" t="str">
        <f>IFERROR(VLOOKUP(D6,DB!A:G,7,0),"")</f>
        <v>Weak</v>
      </c>
      <c r="K6" s="98" t="s">
        <v>39120</v>
      </c>
      <c r="L6" s="92" t="str">
        <f>IFERROR(VLOOKUP(D6,DB!A:I,9,0),"")</f>
        <v>Latis</v>
      </c>
    </row>
    <row r="7" spans="1:16" ht="15" customHeight="1">
      <c r="A7" s="135" t="s">
        <v>39121</v>
      </c>
      <c r="B7" s="135" t="str">
        <f>IFERROR(VLOOKUP(D7,DB!A:K,11,0),"")</f>
        <v>R4</v>
      </c>
      <c r="C7" s="94">
        <v>1</v>
      </c>
      <c r="D7" s="92" t="s">
        <v>36293</v>
      </c>
      <c r="E7" s="95" t="s">
        <v>39021</v>
      </c>
      <c r="F7" s="96">
        <v>45976.786273148151</v>
      </c>
      <c r="G7" s="97">
        <f ca="1">IFERROR(NOW()-F7,"")</f>
        <v>3.4578472215798683E-2</v>
      </c>
      <c r="H7" s="96">
        <v>45976.780682870369</v>
      </c>
      <c r="I7" s="135" t="str">
        <f>IFERROR(VLOOKUP(D7,DB!A:F,6,0),"")</f>
        <v>Generator-SG</v>
      </c>
      <c r="J7" s="135" t="str">
        <f>IFERROR(VLOOKUP(D7,DB!A:G,7,0),"")</f>
        <v>No BB Shifted</v>
      </c>
      <c r="K7" s="98" t="s">
        <v>39122</v>
      </c>
      <c r="L7" s="92" t="str">
        <f>IFERROR(VLOOKUP(D7,DB!A:I,9,0),"")</f>
        <v>Latis</v>
      </c>
    </row>
    <row r="8" spans="1:16" ht="15" customHeight="1">
      <c r="A8" s="135"/>
      <c r="B8" s="135" t="str">
        <f>IFERROR(VLOOKUP(D8,DB!A:K,11,0),"")</f>
        <v/>
      </c>
      <c r="C8" s="94"/>
      <c r="D8" s="92"/>
      <c r="E8" s="95"/>
      <c r="F8" s="96"/>
      <c r="G8" s="97">
        <f ca="1">IFERROR(NOW()-F8,"")</f>
        <v>45976.820851620367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45976.820851620367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45976.820851620367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45976.820851620367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45976.820851620367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45976.820851620367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45976.820851620367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45976.820851620367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45976.820851620367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45976.820851620367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45976.820851620367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45976.820851620367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45976.820851620367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45976.820851620367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45976.820851620367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45976.820851620367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45976.820851620367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45976.820851620367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45976.820851620367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45976.820851620367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45976.820851620367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45976.820851620367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45976.820851620367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45976.820851620367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45976.820851620367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45976.820851620367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45976.820851620367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45976.820851620367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45976.820851620367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45976.820851620367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45976.820851620367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45976.820851620367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45976.820851620367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45976.820851620367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45976.820851620367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45976.820851620367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45976.820851620367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45976.820851620367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45976.820851620367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45976.820851620367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45976.820851620367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45976.820851620367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45976.820851620367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45976.820851620367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45976.820851620367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45976.820851620367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45976.820851620367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45976.820851620367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45976.820851620367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45976.820851620367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45976.820851620367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45976.820851620367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45976.820851620367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45976.820851620367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45976.820851620367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45976.820851620367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45976.820851620367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45976.820851620367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45976.820851620367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45976.820851620367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45976.820851620367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45976.820851620367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45976.820851620367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45976.820851620367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45976.820851620367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45976.820851620367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45976.820851620367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45976.820851620367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45976.820851620367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45976.820851620367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45976.820851620367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45976.820851620367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45976.820851620367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45976.820851620367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45976.820851620367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45976.820851620367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45976.820851620367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45976.820851620367</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tabSelected="1" workbookViewId="0">
      <selection activeCell="K12" sqref="K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84.988791435178427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50.631974305550102</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28.159740509254334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38" ca="1" si="2">IFERROR(NOW()-F6,"")</f>
        <v>45976.820851620367</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45976.820851620367</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45976.820851620367</v>
      </c>
      <c r="H8" s="158">
        <v>45976.54896990741</v>
      </c>
      <c r="I8" s="124" t="str">
        <f>IFERROR(VLOOKUP(D8,DB!A:F,6,0),"")</f>
        <v>SCECO</v>
      </c>
      <c r="J8" s="124" t="str">
        <f>IFERROR(VLOOKUP(D8,DB!A:G,7,0),"")</f>
        <v>Good</v>
      </c>
      <c r="K8" s="124" t="s">
        <v>39133</v>
      </c>
      <c r="L8" s="124" t="str">
        <f>IFERROR(VLOOKUP(D8,DB!A:I,9,0),"")</f>
        <v>Latis</v>
      </c>
    </row>
    <row r="9" spans="1:13">
      <c r="A9" s="124" t="s">
        <v>39134</v>
      </c>
      <c r="B9" s="124" t="str">
        <f>IFERROR(VLOOKUP(D9,DB!A:K,11,0),"")</f>
        <v>R5</v>
      </c>
      <c r="C9" s="124">
        <v>2</v>
      </c>
      <c r="D9" s="124" t="s">
        <v>33034</v>
      </c>
      <c r="E9" s="124" t="s">
        <v>39021</v>
      </c>
      <c r="F9" s="158">
        <v>45976.813009259262</v>
      </c>
      <c r="G9" s="126">
        <f t="shared" ca="1" si="2"/>
        <v>7.8423611048492603E-3</v>
      </c>
      <c r="H9" s="158">
        <v>45976.791805555556</v>
      </c>
      <c r="I9" s="124" t="str">
        <f>IFERROR(VLOOKUP(D9,DB!A:F,6,0),"")</f>
        <v>SCECO</v>
      </c>
      <c r="J9" s="124" t="str">
        <f>IFERROR(VLOOKUP(D9,DB!A:G,7,0),"")</f>
        <v>Vandalized</v>
      </c>
      <c r="K9" s="124" t="s">
        <v>39135</v>
      </c>
      <c r="L9" s="124" t="str">
        <f>IFERROR(VLOOKUP(D9,DB!A:I,9,0),"")</f>
        <v>Latis</v>
      </c>
    </row>
    <row r="10" spans="1:13">
      <c r="A10" s="124"/>
      <c r="B10" s="124" t="str">
        <f>IFERROR(VLOOKUP(D10,DB!A:K,11,0),"")</f>
        <v/>
      </c>
      <c r="C10" s="124"/>
      <c r="D10" s="124"/>
      <c r="E10" s="124"/>
      <c r="F10" s="124"/>
      <c r="G10" s="126">
        <f t="shared" ca="1" si="2"/>
        <v>45976.820851620367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45976.820851620367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45976.820851620367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45976.820851620367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45976.820851620367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45976.820851620367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45976.820851620367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45976.820851620367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45976.820851620367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45976.820851620367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45976.820851620367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45976.820851620367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45976.820851620367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45976.820851620367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45976.820851620367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45976.820851620367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45976.820851620367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45976.820851620367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45976.820851620367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45976.820851620367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45976.820851620367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45976.820851620367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45976.820851620367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45976.820851620367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45976.820851620367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45976.820851620367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45976.820851620367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45976.820851620367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45976.820851620367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45976.820851620367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45976.820851620367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45976.820851620367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45976.820851620367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45976.820851620367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45976.820851620367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45976.820851620367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45976.820851620367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45976.820851620367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45976.820851620367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45976.820851620367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45976.820851620367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45976.820851620367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45976.820851620367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45976.820851620367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45976.820851620367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45976.820851620367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45976.820851620367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45976.820851620367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45976.820851620367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45976.820851620367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45976.820851620367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45976.820851620367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45976.820851620367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45976.820851620367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45976.820851620367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45976.820851620367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45976.820851620367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45976.820851620367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45976.820851620367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45976.820851620367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45976.820851620367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45976.820851620367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45976.820851620367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45976.820851620367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45976.820851620367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45976.820851620367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45976.820851620367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45976.820851620367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45976.820851620367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45976.820851620367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45976.820851620367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45976.820851620367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45976.820851620367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45976.820851620367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45976.820851620367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45976.820851620367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45976.820851620367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45976.820851620367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45976.820851620367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45976.820851620367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45976.820851620367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45976.820851620367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45976.820851620367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45976.820851620367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45976.820851620367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45976.820851620367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45976.820851620367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45976.820851620367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45976.820851620367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45976.820851620367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45976.820851620367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45976.820851620367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45976.820851620367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45976.820851620367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45976.820851620367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45976.820851620367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45976.820851620367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45976.820851620367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45976.820851620367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45976.820851620367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45976.820851620367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45976.820851620367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45976.820851620367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45976.820851620367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45976.820851620367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45976.820851620367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45976.820851620367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45976.820851620367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45976.820851620367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45976.820851620367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45976.820851620367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45976.820851620367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45976.820851620367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45976.820851620367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45976.820851620367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45976.820851620367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45976.820851620367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45976.820851620367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45976.820851620367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45976.820851620367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45976.820851620367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45976.820851620367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45976.820851620367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45976.820851620367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45976.820851620367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45976.820851620367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45976.820851620367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45976.820851620367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45976.820851620367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45976.820851620367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45976.820851620367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45976.820851620367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45976.820851620367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45976.820851620367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45976.820851620367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45976.820851620367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45976.820851620367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45976.820851620367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45976.820851620367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45976.820851620367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45976.820851620367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45976.820851620367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45976.820851620367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45976.820851620367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45976.820851620367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45976.820851620367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45976.820851620367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45976.820851620367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45976.820851620367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45976.820851620367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45976.820851620367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45976.820851620367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45976.820851620367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45976.820851620367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45976.820851620367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45976.820851620367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45976.820851620367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45976.820851620367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45976.820851620367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45976.820851620367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45976.820851620367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45976.820851620367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45976.820851620367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45976.820851620367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45976.820851620367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45976.820851620367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45976.820851620367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45976.820851620367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45976.820851620367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45976.820851620367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45976.820851620367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45976.820851620367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45976.820851620367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45976.820851620367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45976.820851620367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45976.820851620367</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38019</v>
      </c>
      <c r="E2" s="124" t="s">
        <v>39021</v>
      </c>
      <c r="F2" s="143">
        <v>45976.792928240742</v>
      </c>
      <c r="G2" s="105">
        <f t="shared" ref="G2:G14" ca="1" si="0">IFERROR(NOW()-F2,"-")</f>
        <v>2.792337962455349E-2</v>
      </c>
      <c r="H2" s="143">
        <v>45976.786782407406</v>
      </c>
      <c r="I2" s="141" t="str">
        <f>IFERROR(VLOOKUP(D2,DB!A:F,6,0),"")</f>
        <v>SCECO</v>
      </c>
      <c r="J2" s="141" t="str">
        <f>IFERROR(VLOOKUP(D2,DB!A:G,7,0),"")</f>
        <v>In progress</v>
      </c>
      <c r="K2" s="144" t="s">
        <v>39137</v>
      </c>
      <c r="L2" s="145" t="str">
        <f>IFERROR(VLOOKUP(D2,DB!A:I,9,0),"")</f>
        <v>Latis</v>
      </c>
    </row>
    <row r="3" spans="1:16382" ht="31.5" customHeight="1">
      <c r="A3" s="140"/>
      <c r="B3" s="141" t="str">
        <f>IFERROR(VLOOKUP(D3,DB!A:K,11,0),"")</f>
        <v/>
      </c>
      <c r="C3" s="142"/>
      <c r="D3" s="141"/>
      <c r="E3" s="124"/>
      <c r="F3" s="143"/>
      <c r="G3" s="105">
        <f t="shared" ca="1" si="0"/>
        <v>45976.820851620367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45976.820851620367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45976.820851620367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45976.820851620367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45976.820851620367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45976.820851620367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45976.820851620367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45976.820851620367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45976.820851620367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45976.820851620367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45976.820851620367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45976.820851620367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45976.820851620367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45976.820851620367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45976.820851620367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45976.820851620367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45976.820851620367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45976.820851620367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45976.820851620367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45976.820851620367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45976.820851620367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45976.820851620367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45976.820851620367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45976.820851620367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45976.820851620367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45976.820851620367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45976.820851620367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45976.820851620367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45976.820851620367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45976.820851620367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45976.820851620367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45976.820851620367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45976.820851620367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45976.820851620367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45976.820851620367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45976.820851620367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45976.820851620367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45976.820851620367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45976.820851620367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45976.820851620367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45976.820851620367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45976.820851620367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45976.820851620367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45976.820851620367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45976.820851620367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45976.820851620367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45976.820851620367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45976.820851620367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45976.820851620367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45976.820851620367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45976.820851620367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45976.820851620367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45976.820851620367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45976.820851620367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45976.820851620367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45976.820851620367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45976.820851620367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45976.820851620367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45976.820851620367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45976.820851620367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45976.820851620367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45976.820851620367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45976.820851620367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45976.820851620367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45976.820851620367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45976.820851620367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45976.820851620367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45976.820851620367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45976.820851620367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45976.820851620367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45976.820851620367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45976.820851620367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45976.820851620367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45976.820851620367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45976.820851620367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45976.820851620367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45976.820851620367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45976.820851620367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45976.820851620367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45976.820851620367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45976.820851620367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45976.820851620367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45976.820851620367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45976.820851620367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45976.820851620367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45976.820851620367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45976.820851620367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45976.820851620367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45976.820851620367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45976.820851620367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45976.820851620367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45976.820851620367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45976.820851620367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45976.820851620367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45976.820851620367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45976.820851620367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45976.820851620367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45976.820851620367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45976.820851620367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45976.820851620367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45976.820851620367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45976.820851620367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45976.820851620367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45976.820851620367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45976.820851620367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45976.820851620367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45976.820851620367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45976.820851620367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45976.820851620367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45976.820851620367</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2025-11-15T16:42:28Z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